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j\Downloads\"/>
    </mc:Choice>
  </mc:AlternateContent>
  <xr:revisionPtr revIDLastSave="0" documentId="8_{00E207A7-97F2-4C45-AFEC-690E752ACCD6}" xr6:coauthVersionLast="41" xr6:coauthVersionMax="41" xr10:uidLastSave="{00000000-0000-0000-0000-000000000000}"/>
  <bookViews>
    <workbookView xWindow="-120" yWindow="-120" windowWidth="19800" windowHeight="11760" activeTab="1" xr2:uid="{00000000-000D-0000-FFFF-FFFF00000000}"/>
  </bookViews>
  <sheets>
    <sheet name="Performance Calculations" sheetId="12" r:id="rId1"/>
    <sheet name="Statistic Calculations" sheetId="13" r:id="rId2"/>
    <sheet name="Hoja2" sheetId="1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3" l="1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7" i="13"/>
  <c r="E58" i="13" l="1"/>
  <c r="E50" i="13"/>
  <c r="E42" i="13"/>
  <c r="E34" i="13"/>
  <c r="E26" i="13"/>
  <c r="E18" i="13"/>
  <c r="E10" i="13"/>
  <c r="E145" i="13"/>
  <c r="E141" i="13"/>
  <c r="E137" i="13"/>
  <c r="E133" i="13"/>
  <c r="E129" i="13"/>
  <c r="E125" i="13"/>
  <c r="E121" i="13"/>
  <c r="E117" i="13"/>
  <c r="E113" i="13"/>
  <c r="E109" i="13"/>
  <c r="E105" i="13"/>
  <c r="E101" i="13"/>
  <c r="E97" i="13"/>
  <c r="E93" i="13"/>
  <c r="E89" i="13"/>
  <c r="E85" i="13"/>
  <c r="E81" i="13"/>
  <c r="E77" i="13"/>
  <c r="E73" i="13"/>
  <c r="E69" i="13"/>
  <c r="E65" i="13"/>
  <c r="E61" i="13"/>
  <c r="E57" i="13"/>
  <c r="E53" i="13"/>
  <c r="E49" i="13"/>
  <c r="E45" i="13"/>
  <c r="E41" i="13"/>
  <c r="E37" i="13"/>
  <c r="E33" i="13"/>
  <c r="E29" i="13"/>
  <c r="E25" i="13"/>
  <c r="E21" i="13"/>
  <c r="E17" i="13"/>
  <c r="E13" i="13"/>
  <c r="E9" i="13"/>
  <c r="E142" i="13"/>
  <c r="E134" i="13"/>
  <c r="E126" i="13"/>
  <c r="E118" i="13"/>
  <c r="E110" i="13"/>
  <c r="E102" i="13"/>
  <c r="E94" i="13"/>
  <c r="E86" i="13"/>
  <c r="E78" i="13"/>
  <c r="E70" i="13"/>
  <c r="E62" i="13"/>
  <c r="E46" i="13"/>
  <c r="E30" i="13"/>
  <c r="E14" i="13"/>
  <c r="E144" i="13"/>
  <c r="E140" i="13"/>
  <c r="E136" i="13"/>
  <c r="E132" i="13"/>
  <c r="E128" i="13"/>
  <c r="E124" i="13"/>
  <c r="E120" i="13"/>
  <c r="E116" i="13"/>
  <c r="E112" i="13"/>
  <c r="E108" i="13"/>
  <c r="E104" i="13"/>
  <c r="E100" i="13"/>
  <c r="E96" i="13"/>
  <c r="E92" i="13"/>
  <c r="E88" i="13"/>
  <c r="E84" i="13"/>
  <c r="E80" i="13"/>
  <c r="E76" i="13"/>
  <c r="E72" i="13"/>
  <c r="E68" i="13"/>
  <c r="E64" i="13"/>
  <c r="E60" i="13"/>
  <c r="E56" i="13"/>
  <c r="E52" i="13"/>
  <c r="E48" i="13"/>
  <c r="E44" i="13"/>
  <c r="E40" i="13"/>
  <c r="E36" i="13"/>
  <c r="E32" i="13"/>
  <c r="E28" i="13"/>
  <c r="E24" i="13"/>
  <c r="E20" i="13"/>
  <c r="E16" i="13"/>
  <c r="E12" i="13"/>
  <c r="E8" i="13"/>
  <c r="E7" i="13"/>
  <c r="E143" i="13"/>
  <c r="E139" i="13"/>
  <c r="E135" i="13"/>
  <c r="E131" i="13"/>
  <c r="E127" i="13"/>
  <c r="E123" i="13"/>
  <c r="E119" i="13"/>
  <c r="E115" i="13"/>
  <c r="E111" i="13"/>
  <c r="E107" i="13"/>
  <c r="E103" i="13"/>
  <c r="E99" i="13"/>
  <c r="E95" i="13"/>
  <c r="E91" i="13"/>
  <c r="E87" i="13"/>
  <c r="E83" i="13"/>
  <c r="E79" i="13"/>
  <c r="E75" i="13"/>
  <c r="E71" i="13"/>
  <c r="E67" i="13"/>
  <c r="E63" i="13"/>
  <c r="E59" i="13"/>
  <c r="E55" i="13"/>
  <c r="E51" i="13"/>
  <c r="E47" i="13"/>
  <c r="E43" i="13"/>
  <c r="E39" i="13"/>
  <c r="E35" i="13"/>
  <c r="E31" i="13"/>
  <c r="E27" i="13"/>
  <c r="E23" i="13"/>
  <c r="E19" i="13"/>
  <c r="E15" i="13"/>
  <c r="E11" i="13"/>
  <c r="E146" i="13"/>
  <c r="E138" i="13"/>
  <c r="E130" i="13"/>
  <c r="E122" i="13"/>
  <c r="E114" i="13"/>
  <c r="E106" i="13"/>
  <c r="E98" i="13"/>
  <c r="E90" i="13"/>
  <c r="E82" i="13"/>
  <c r="E74" i="13"/>
  <c r="E66" i="13"/>
  <c r="E54" i="13"/>
  <c r="E38" i="13"/>
  <c r="E22" i="13"/>
  <c r="O15" i="13"/>
  <c r="AM308" i="13"/>
  <c r="AL271" i="13"/>
  <c r="AK11" i="13"/>
  <c r="AK12" i="13"/>
  <c r="AK13" i="13"/>
  <c r="AK14" i="13"/>
  <c r="AM14" i="13" s="1"/>
  <c r="AK15" i="13"/>
  <c r="AK16" i="13"/>
  <c r="AK17" i="13"/>
  <c r="AK18" i="13"/>
  <c r="AK19" i="13"/>
  <c r="AK20" i="13"/>
  <c r="AK21" i="13"/>
  <c r="AK22" i="13"/>
  <c r="AM22" i="13" s="1"/>
  <c r="AK23" i="13"/>
  <c r="AK24" i="13"/>
  <c r="AM24" i="13" s="1"/>
  <c r="AK25" i="13"/>
  <c r="AK26" i="13"/>
  <c r="AM26" i="13" s="1"/>
  <c r="AK27" i="13"/>
  <c r="AK28" i="13"/>
  <c r="AK29" i="13"/>
  <c r="AK30" i="13"/>
  <c r="AK31" i="13"/>
  <c r="AK32" i="13"/>
  <c r="AK33" i="13"/>
  <c r="AK34" i="13"/>
  <c r="AM34" i="13" s="1"/>
  <c r="AK35" i="13"/>
  <c r="AK36" i="13"/>
  <c r="AK37" i="13"/>
  <c r="AK38" i="13"/>
  <c r="AM38" i="13" s="1"/>
  <c r="AK39" i="13"/>
  <c r="AK40" i="13"/>
  <c r="AK41" i="13"/>
  <c r="AK42" i="13"/>
  <c r="AM42" i="13" s="1"/>
  <c r="AK43" i="13"/>
  <c r="AK44" i="13"/>
  <c r="AK45" i="13"/>
  <c r="AK46" i="13"/>
  <c r="AK47" i="13"/>
  <c r="AK48" i="13"/>
  <c r="AK49" i="13"/>
  <c r="AK50" i="13"/>
  <c r="AM50" i="13" s="1"/>
  <c r="AK51" i="13"/>
  <c r="AK52" i="13"/>
  <c r="AK53" i="13"/>
  <c r="AK54" i="13"/>
  <c r="AM54" i="13" s="1"/>
  <c r="AK55" i="13"/>
  <c r="AK56" i="13"/>
  <c r="AK57" i="13"/>
  <c r="AK58" i="13"/>
  <c r="AK59" i="13"/>
  <c r="AK60" i="13"/>
  <c r="AK61" i="13"/>
  <c r="AK62" i="13"/>
  <c r="AM62" i="13" s="1"/>
  <c r="AK63" i="13"/>
  <c r="AK64" i="13"/>
  <c r="AK65" i="13"/>
  <c r="AK66" i="13"/>
  <c r="AK67" i="13"/>
  <c r="AK68" i="13"/>
  <c r="AM68" i="13" s="1"/>
  <c r="AK69" i="13"/>
  <c r="AK70" i="13"/>
  <c r="AM70" i="13" s="1"/>
  <c r="AK71" i="13"/>
  <c r="AK72" i="13"/>
  <c r="AK73" i="13"/>
  <c r="AK74" i="13"/>
  <c r="AK75" i="13"/>
  <c r="AK76" i="13"/>
  <c r="AK77" i="13"/>
  <c r="AK78" i="13"/>
  <c r="AM78" i="13" s="1"/>
  <c r="AK79" i="13"/>
  <c r="AK80" i="13"/>
  <c r="AK81" i="13"/>
  <c r="AK82" i="13"/>
  <c r="AK83" i="13"/>
  <c r="AK84" i="13"/>
  <c r="AK85" i="13"/>
  <c r="AK86" i="13"/>
  <c r="AM86" i="13" s="1"/>
  <c r="AK87" i="13"/>
  <c r="AM88" i="13" s="1"/>
  <c r="AK88" i="13"/>
  <c r="AK89" i="13"/>
  <c r="AK90" i="13"/>
  <c r="AM90" i="13" s="1"/>
  <c r="AK91" i="13"/>
  <c r="AK92" i="13"/>
  <c r="AK93" i="13"/>
  <c r="AK94" i="13"/>
  <c r="AK95" i="13"/>
  <c r="AK96" i="13"/>
  <c r="AK97" i="13"/>
  <c r="AK98" i="13"/>
  <c r="AM98" i="13" s="1"/>
  <c r="AK99" i="13"/>
  <c r="AK100" i="13"/>
  <c r="AK101" i="13"/>
  <c r="AK102" i="13"/>
  <c r="AM102" i="13" s="1"/>
  <c r="AK103" i="13"/>
  <c r="AK104" i="13"/>
  <c r="AK105" i="13"/>
  <c r="AK106" i="13"/>
  <c r="AM106" i="13" s="1"/>
  <c r="AK107" i="13"/>
  <c r="AK108" i="13"/>
  <c r="AK109" i="13"/>
  <c r="AK110" i="13"/>
  <c r="AK111" i="13"/>
  <c r="AK112" i="13"/>
  <c r="AK113" i="13"/>
  <c r="AK114" i="13"/>
  <c r="AM114" i="13" s="1"/>
  <c r="AK115" i="13"/>
  <c r="AK116" i="13"/>
  <c r="AK117" i="13"/>
  <c r="AK118" i="13"/>
  <c r="AM118" i="13" s="1"/>
  <c r="AK119" i="13"/>
  <c r="AK120" i="13"/>
  <c r="AK121" i="13"/>
  <c r="AK122" i="13"/>
  <c r="AK123" i="13"/>
  <c r="AK124" i="13"/>
  <c r="AK125" i="13"/>
  <c r="AK126" i="13"/>
  <c r="AM126" i="13" s="1"/>
  <c r="AK127" i="13"/>
  <c r="AK128" i="13"/>
  <c r="AK129" i="13"/>
  <c r="AK130" i="13"/>
  <c r="AK131" i="13"/>
  <c r="AK132" i="13"/>
  <c r="AK133" i="13"/>
  <c r="AK134" i="13"/>
  <c r="AM134" i="13" s="1"/>
  <c r="AK135" i="13"/>
  <c r="AK136" i="13"/>
  <c r="AK137" i="13"/>
  <c r="AK138" i="13"/>
  <c r="AK139" i="13"/>
  <c r="AK140" i="13"/>
  <c r="AK141" i="13"/>
  <c r="AK142" i="13"/>
  <c r="AM142" i="13" s="1"/>
  <c r="AK143" i="13"/>
  <c r="AK144" i="13"/>
  <c r="AM144" i="13" s="1"/>
  <c r="AK145" i="13"/>
  <c r="AK146" i="13"/>
  <c r="AK147" i="13"/>
  <c r="AK148" i="13"/>
  <c r="AM148" i="13" s="1"/>
  <c r="AK149" i="13"/>
  <c r="AK150" i="13"/>
  <c r="AM150" i="13" s="1"/>
  <c r="AK151" i="13"/>
  <c r="AK152" i="13"/>
  <c r="AK153" i="13"/>
  <c r="AK154" i="13"/>
  <c r="AM154" i="13" s="1"/>
  <c r="AK155" i="13"/>
  <c r="AK156" i="13"/>
  <c r="AK157" i="13"/>
  <c r="AK158" i="13"/>
  <c r="AK159" i="13"/>
  <c r="AK160" i="13"/>
  <c r="AK161" i="13"/>
  <c r="AK162" i="13"/>
  <c r="AM162" i="13" s="1"/>
  <c r="AK163" i="13"/>
  <c r="AK164" i="13"/>
  <c r="AK165" i="13"/>
  <c r="AK166" i="13"/>
  <c r="AM166" i="13" s="1"/>
  <c r="AK167" i="13"/>
  <c r="AK168" i="13"/>
  <c r="AK169" i="13"/>
  <c r="AK170" i="13"/>
  <c r="AM170" i="13" s="1"/>
  <c r="AK171" i="13"/>
  <c r="AK172" i="13"/>
  <c r="AK173" i="13"/>
  <c r="AK174" i="13"/>
  <c r="AM174" i="13" s="1"/>
  <c r="AK175" i="13"/>
  <c r="AK176" i="13"/>
  <c r="AK177" i="13"/>
  <c r="AK178" i="13"/>
  <c r="AM178" i="13" s="1"/>
  <c r="AK179" i="13"/>
  <c r="AK180" i="13"/>
  <c r="AK181" i="13"/>
  <c r="AK182" i="13"/>
  <c r="AM182" i="13" s="1"/>
  <c r="AK183" i="13"/>
  <c r="AK184" i="13"/>
  <c r="AK185" i="13"/>
  <c r="AK186" i="13"/>
  <c r="AK187" i="13"/>
  <c r="AK188" i="13"/>
  <c r="AK189" i="13"/>
  <c r="AK190" i="13"/>
  <c r="AM190" i="13" s="1"/>
  <c r="AK191" i="13"/>
  <c r="AK192" i="13"/>
  <c r="AK193" i="13"/>
  <c r="AK194" i="13"/>
  <c r="AK195" i="13"/>
  <c r="AK196" i="13"/>
  <c r="AK197" i="13"/>
  <c r="AK198" i="13"/>
  <c r="AM198" i="13" s="1"/>
  <c r="AK199" i="13"/>
  <c r="AK200" i="13"/>
  <c r="AK201" i="13"/>
  <c r="AK202" i="13"/>
  <c r="AM202" i="13" s="1"/>
  <c r="AK203" i="13"/>
  <c r="AK204" i="13"/>
  <c r="AK205" i="13"/>
  <c r="AK206" i="13"/>
  <c r="AM206" i="13" s="1"/>
  <c r="AK207" i="13"/>
  <c r="AK208" i="13"/>
  <c r="AK209" i="13"/>
  <c r="AK210" i="13"/>
  <c r="AM210" i="13" s="1"/>
  <c r="AK211" i="13"/>
  <c r="AM212" i="13" s="1"/>
  <c r="AK212" i="13"/>
  <c r="AK213" i="13"/>
  <c r="AK214" i="13"/>
  <c r="AM214" i="13" s="1"/>
  <c r="AK215" i="13"/>
  <c r="AK216" i="13"/>
  <c r="AK217" i="13"/>
  <c r="AK218" i="13"/>
  <c r="AM218" i="13" s="1"/>
  <c r="AK219" i="13"/>
  <c r="AK220" i="13"/>
  <c r="AK221" i="13"/>
  <c r="AK222" i="13"/>
  <c r="AK223" i="13"/>
  <c r="AK224" i="13"/>
  <c r="AK225" i="13"/>
  <c r="AK226" i="13"/>
  <c r="AM226" i="13" s="1"/>
  <c r="AK227" i="13"/>
  <c r="AK228" i="13"/>
  <c r="AK229" i="13"/>
  <c r="AK230" i="13"/>
  <c r="AM230" i="13" s="1"/>
  <c r="AK231" i="13"/>
  <c r="AK232" i="13"/>
  <c r="AK233" i="13"/>
  <c r="AK234" i="13"/>
  <c r="AM234" i="13" s="1"/>
  <c r="AK235" i="13"/>
  <c r="AK236" i="13"/>
  <c r="AK237" i="13"/>
  <c r="AK238" i="13"/>
  <c r="AM238" i="13" s="1"/>
  <c r="AK239" i="13"/>
  <c r="AK240" i="13"/>
  <c r="AK241" i="13"/>
  <c r="AK242" i="13"/>
  <c r="AM242" i="13" s="1"/>
  <c r="AK243" i="13"/>
  <c r="AK244" i="13"/>
  <c r="AK245" i="13"/>
  <c r="AK246" i="13"/>
  <c r="AM246" i="13" s="1"/>
  <c r="AK247" i="13"/>
  <c r="AK248" i="13"/>
  <c r="AK249" i="13"/>
  <c r="AK250" i="13"/>
  <c r="AK251" i="13"/>
  <c r="AK252" i="13"/>
  <c r="AK253" i="13"/>
  <c r="AK254" i="13"/>
  <c r="AM254" i="13" s="1"/>
  <c r="AK255" i="13"/>
  <c r="AK256" i="13"/>
  <c r="AK257" i="13"/>
  <c r="AK258" i="13"/>
  <c r="AK259" i="13"/>
  <c r="AK260" i="13"/>
  <c r="AK261" i="13"/>
  <c r="AK262" i="13"/>
  <c r="AM262" i="13" s="1"/>
  <c r="AK263" i="13"/>
  <c r="AK264" i="13"/>
  <c r="AK265" i="13"/>
  <c r="AK266" i="13"/>
  <c r="AM266" i="13" s="1"/>
  <c r="AK267" i="13"/>
  <c r="AK268" i="13"/>
  <c r="AK269" i="13"/>
  <c r="AK270" i="13"/>
  <c r="AM270" i="13" s="1"/>
  <c r="AK271" i="13"/>
  <c r="AK272" i="13"/>
  <c r="AK273" i="13"/>
  <c r="AK274" i="13"/>
  <c r="AM274" i="13" s="1"/>
  <c r="AK275" i="13"/>
  <c r="AK276" i="13"/>
  <c r="AK277" i="13"/>
  <c r="AK278" i="13"/>
  <c r="AM278" i="13" s="1"/>
  <c r="AK279" i="13"/>
  <c r="AK280" i="13"/>
  <c r="AK281" i="13"/>
  <c r="AK282" i="13"/>
  <c r="AM283" i="13" s="1"/>
  <c r="AK283" i="13"/>
  <c r="AK284" i="13"/>
  <c r="AK285" i="13"/>
  <c r="AK286" i="13"/>
  <c r="AK287" i="13"/>
  <c r="AK288" i="13"/>
  <c r="AK289" i="13"/>
  <c r="AK290" i="13"/>
  <c r="AM290" i="13" s="1"/>
  <c r="AK291" i="13"/>
  <c r="AK292" i="13"/>
  <c r="AK293" i="13"/>
  <c r="AK294" i="13"/>
  <c r="AM294" i="13" s="1"/>
  <c r="AK295" i="13"/>
  <c r="AK296" i="13"/>
  <c r="AK297" i="13"/>
  <c r="AK298" i="13"/>
  <c r="AM298" i="13" s="1"/>
  <c r="AK299" i="13"/>
  <c r="AK300" i="13"/>
  <c r="AK301" i="13"/>
  <c r="AK302" i="13"/>
  <c r="AM302" i="13" s="1"/>
  <c r="AK303" i="13"/>
  <c r="AK304" i="13"/>
  <c r="AK305" i="13"/>
  <c r="AK306" i="13"/>
  <c r="AM306" i="13" s="1"/>
  <c r="AK307" i="13"/>
  <c r="AK308" i="13"/>
  <c r="AK309" i="13"/>
  <c r="AK310" i="13"/>
  <c r="AM310" i="13" s="1"/>
  <c r="AK311" i="13"/>
  <c r="AK312" i="13"/>
  <c r="AK313" i="13"/>
  <c r="AK314" i="13"/>
  <c r="AK315" i="13"/>
  <c r="AK316" i="13"/>
  <c r="AK317" i="13"/>
  <c r="AK318" i="13"/>
  <c r="AM318" i="13" s="1"/>
  <c r="AK319" i="13"/>
  <c r="AK320" i="13"/>
  <c r="AK321" i="13"/>
  <c r="AK322" i="13"/>
  <c r="AK323" i="13"/>
  <c r="AK7" i="13"/>
  <c r="AK8" i="13"/>
  <c r="AK9" i="13"/>
  <c r="AM9" i="13" s="1"/>
  <c r="AK10" i="13"/>
  <c r="AJ7" i="13"/>
  <c r="AJ8" i="13"/>
  <c r="AJ9" i="13"/>
  <c r="AL9" i="13" s="1"/>
  <c r="AN9" i="13" s="1"/>
  <c r="AJ10" i="13"/>
  <c r="AJ11" i="13"/>
  <c r="AJ12" i="13"/>
  <c r="AJ13" i="13"/>
  <c r="AL13" i="13" s="1"/>
  <c r="AJ14" i="13"/>
  <c r="AJ15" i="13"/>
  <c r="AJ16" i="13"/>
  <c r="AJ17" i="13"/>
  <c r="AL17" i="13" s="1"/>
  <c r="AJ18" i="13"/>
  <c r="AJ19" i="13"/>
  <c r="AJ20" i="13"/>
  <c r="AJ21" i="13"/>
  <c r="AL21" i="13" s="1"/>
  <c r="AJ22" i="13"/>
  <c r="AJ23" i="13"/>
  <c r="AJ24" i="13"/>
  <c r="AJ25" i="13"/>
  <c r="AJ26" i="13"/>
  <c r="AJ27" i="13"/>
  <c r="AJ28" i="13"/>
  <c r="AJ29" i="13"/>
  <c r="AL29" i="13" s="1"/>
  <c r="AJ30" i="13"/>
  <c r="AJ31" i="13"/>
  <c r="AJ32" i="13"/>
  <c r="AJ33" i="13"/>
  <c r="AL33" i="13" s="1"/>
  <c r="AJ34" i="13"/>
  <c r="AJ35" i="13"/>
  <c r="AJ36" i="13"/>
  <c r="AJ37" i="13"/>
  <c r="AL37" i="13" s="1"/>
  <c r="AJ38" i="13"/>
  <c r="AJ39" i="13"/>
  <c r="AJ40" i="13"/>
  <c r="AJ41" i="13"/>
  <c r="AJ42" i="13"/>
  <c r="AJ43" i="13"/>
  <c r="AJ44" i="13"/>
  <c r="AL44" i="13" s="1"/>
  <c r="AJ45" i="13"/>
  <c r="AL45" i="13" s="1"/>
  <c r="AJ46" i="13"/>
  <c r="AJ47" i="13"/>
  <c r="AJ48" i="13"/>
  <c r="AJ49" i="13"/>
  <c r="AL49" i="13" s="1"/>
  <c r="AJ50" i="13"/>
  <c r="AJ51" i="13"/>
  <c r="AJ52" i="13"/>
  <c r="AJ53" i="13"/>
  <c r="AL53" i="13" s="1"/>
  <c r="AJ54" i="13"/>
  <c r="AJ55" i="13"/>
  <c r="AJ56" i="13"/>
  <c r="AJ57" i="13"/>
  <c r="AJ58" i="13"/>
  <c r="AJ59" i="13"/>
  <c r="AJ60" i="13"/>
  <c r="AJ61" i="13"/>
  <c r="AL61" i="13" s="1"/>
  <c r="AJ62" i="13"/>
  <c r="AJ63" i="13"/>
  <c r="AJ64" i="13"/>
  <c r="AJ65" i="13"/>
  <c r="AL65" i="13" s="1"/>
  <c r="AJ66" i="13"/>
  <c r="AJ67" i="13"/>
  <c r="AJ68" i="13"/>
  <c r="AJ69" i="13"/>
  <c r="AL69" i="13" s="1"/>
  <c r="AJ70" i="13"/>
  <c r="AJ71" i="13"/>
  <c r="AJ72" i="13"/>
  <c r="AJ73" i="13"/>
  <c r="AJ74" i="13"/>
  <c r="AL75" i="13" s="1"/>
  <c r="AJ75" i="13"/>
  <c r="AJ76" i="13"/>
  <c r="AJ77" i="13"/>
  <c r="AL77" i="13" s="1"/>
  <c r="AJ78" i="13"/>
  <c r="AJ79" i="13"/>
  <c r="AJ80" i="13"/>
  <c r="AJ81" i="13"/>
  <c r="AL81" i="13" s="1"/>
  <c r="AJ82" i="13"/>
  <c r="AJ83" i="13"/>
  <c r="AJ84" i="13"/>
  <c r="AJ85" i="13"/>
  <c r="AL85" i="13" s="1"/>
  <c r="AJ86" i="13"/>
  <c r="AJ87" i="13"/>
  <c r="AJ88" i="13"/>
  <c r="AJ89" i="13"/>
  <c r="AJ90" i="13"/>
  <c r="AJ91" i="13"/>
  <c r="AJ92" i="13"/>
  <c r="AJ93" i="13"/>
  <c r="AL93" i="13" s="1"/>
  <c r="AJ94" i="13"/>
  <c r="AJ95" i="13"/>
  <c r="AJ96" i="13"/>
  <c r="AJ97" i="13"/>
  <c r="AL97" i="13" s="1"/>
  <c r="AJ98" i="13"/>
  <c r="AJ99" i="13"/>
  <c r="AJ100" i="13"/>
  <c r="AJ101" i="13"/>
  <c r="AL101" i="13" s="1"/>
  <c r="AJ102" i="13"/>
  <c r="AJ103" i="13"/>
  <c r="AJ104" i="13"/>
  <c r="AJ105" i="13"/>
  <c r="AJ106" i="13"/>
  <c r="AJ107" i="13"/>
  <c r="AJ108" i="13"/>
  <c r="AJ109" i="13"/>
  <c r="AL109" i="13" s="1"/>
  <c r="AJ110" i="13"/>
  <c r="AJ111" i="13"/>
  <c r="AJ112" i="13"/>
  <c r="AJ113" i="13"/>
  <c r="AL113" i="13" s="1"/>
  <c r="AJ114" i="13"/>
  <c r="AJ115" i="13"/>
  <c r="AJ116" i="13"/>
  <c r="AJ117" i="13"/>
  <c r="AL117" i="13" s="1"/>
  <c r="AJ118" i="13"/>
  <c r="AJ119" i="13"/>
  <c r="AJ120" i="13"/>
  <c r="AJ121" i="13"/>
  <c r="AJ122" i="13"/>
  <c r="AJ123" i="13"/>
  <c r="AJ124" i="13"/>
  <c r="AJ125" i="13"/>
  <c r="AL125" i="13" s="1"/>
  <c r="AJ126" i="13"/>
  <c r="AJ127" i="13"/>
  <c r="AJ128" i="13"/>
  <c r="AJ129" i="13"/>
  <c r="AL129" i="13" s="1"/>
  <c r="AJ130" i="13"/>
  <c r="AJ131" i="13"/>
  <c r="AJ132" i="13"/>
  <c r="AJ133" i="13"/>
  <c r="AL133" i="13" s="1"/>
  <c r="AJ134" i="13"/>
  <c r="AJ135" i="13"/>
  <c r="AJ136" i="13"/>
  <c r="AJ137" i="13"/>
  <c r="AJ138" i="13"/>
  <c r="AJ139" i="13"/>
  <c r="AJ140" i="13"/>
  <c r="AJ141" i="13"/>
  <c r="AL141" i="13" s="1"/>
  <c r="AJ142" i="13"/>
  <c r="AL143" i="13" s="1"/>
  <c r="AJ143" i="13"/>
  <c r="AJ144" i="13"/>
  <c r="AJ145" i="13"/>
  <c r="AL145" i="13" s="1"/>
  <c r="AJ146" i="13"/>
  <c r="AJ147" i="13"/>
  <c r="AJ148" i="13"/>
  <c r="AJ149" i="13"/>
  <c r="AL149" i="13" s="1"/>
  <c r="AJ150" i="13"/>
  <c r="AJ151" i="13"/>
  <c r="AJ152" i="13"/>
  <c r="AJ153" i="13"/>
  <c r="AJ154" i="13"/>
  <c r="AJ155" i="13"/>
  <c r="AJ156" i="13"/>
  <c r="AJ157" i="13"/>
  <c r="AL157" i="13" s="1"/>
  <c r="AJ158" i="13"/>
  <c r="AJ159" i="13"/>
  <c r="AJ160" i="13"/>
  <c r="AJ161" i="13"/>
  <c r="AL161" i="13" s="1"/>
  <c r="AJ162" i="13"/>
  <c r="AJ163" i="13"/>
  <c r="AJ164" i="13"/>
  <c r="AJ165" i="13"/>
  <c r="AL165" i="13" s="1"/>
  <c r="AJ166" i="13"/>
  <c r="AJ167" i="13"/>
  <c r="AJ168" i="13"/>
  <c r="AJ169" i="13"/>
  <c r="AJ170" i="13"/>
  <c r="AJ171" i="13"/>
  <c r="AJ172" i="13"/>
  <c r="AL172" i="13" s="1"/>
  <c r="AJ173" i="13"/>
  <c r="AL173" i="13" s="1"/>
  <c r="AJ174" i="13"/>
  <c r="AJ175" i="13"/>
  <c r="AJ176" i="13"/>
  <c r="AJ177" i="13"/>
  <c r="AL177" i="13" s="1"/>
  <c r="AJ178" i="13"/>
  <c r="AJ179" i="13"/>
  <c r="AJ180" i="13"/>
  <c r="AJ181" i="13"/>
  <c r="AL181" i="13" s="1"/>
  <c r="AJ182" i="13"/>
  <c r="AJ183" i="13"/>
  <c r="AJ184" i="13"/>
  <c r="AJ185" i="13"/>
  <c r="AJ186" i="13"/>
  <c r="AJ187" i="13"/>
  <c r="AJ188" i="13"/>
  <c r="AJ189" i="13"/>
  <c r="AL189" i="13" s="1"/>
  <c r="AJ190" i="13"/>
  <c r="AJ191" i="13"/>
  <c r="AJ192" i="13"/>
  <c r="AJ193" i="13"/>
  <c r="AL193" i="13" s="1"/>
  <c r="AJ194" i="13"/>
  <c r="AJ195" i="13"/>
  <c r="AJ196" i="13"/>
  <c r="AJ197" i="13"/>
  <c r="AL197" i="13" s="1"/>
  <c r="AJ198" i="13"/>
  <c r="AJ199" i="13"/>
  <c r="AJ200" i="13"/>
  <c r="AJ201" i="13"/>
  <c r="AJ202" i="13"/>
  <c r="AJ203" i="13"/>
  <c r="AL203" i="13" s="1"/>
  <c r="AJ204" i="13"/>
  <c r="AJ205" i="13"/>
  <c r="AL205" i="13" s="1"/>
  <c r="AJ206" i="13"/>
  <c r="AJ207" i="13"/>
  <c r="AJ208" i="13"/>
  <c r="AJ209" i="13"/>
  <c r="AL209" i="13" s="1"/>
  <c r="AJ210" i="13"/>
  <c r="AJ211" i="13"/>
  <c r="AJ212" i="13"/>
  <c r="AJ213" i="13"/>
  <c r="AL213" i="13" s="1"/>
  <c r="AJ214" i="13"/>
  <c r="AJ215" i="13"/>
  <c r="AJ216" i="13"/>
  <c r="AJ217" i="13"/>
  <c r="AJ218" i="13"/>
  <c r="AJ219" i="13"/>
  <c r="AJ220" i="13"/>
  <c r="AJ221" i="13"/>
  <c r="AL221" i="13" s="1"/>
  <c r="AJ222" i="13"/>
  <c r="AJ223" i="13"/>
  <c r="AJ224" i="13"/>
  <c r="AJ225" i="13"/>
  <c r="AL225" i="13" s="1"/>
  <c r="AJ226" i="13"/>
  <c r="AJ227" i="13"/>
  <c r="AJ228" i="13"/>
  <c r="AJ229" i="13"/>
  <c r="AL229" i="13" s="1"/>
  <c r="AJ230" i="13"/>
  <c r="AJ231" i="13"/>
  <c r="AJ232" i="13"/>
  <c r="AJ233" i="13"/>
  <c r="AJ234" i="13"/>
  <c r="AJ235" i="13"/>
  <c r="AJ236" i="13"/>
  <c r="AL236" i="13" s="1"/>
  <c r="AJ237" i="13"/>
  <c r="AL237" i="13" s="1"/>
  <c r="AJ238" i="13"/>
  <c r="AJ239" i="13"/>
  <c r="AJ240" i="13"/>
  <c r="AJ241" i="13"/>
  <c r="AL241" i="13" s="1"/>
  <c r="AJ242" i="13"/>
  <c r="AJ243" i="13"/>
  <c r="AJ244" i="13"/>
  <c r="AJ245" i="13"/>
  <c r="AL245" i="13" s="1"/>
  <c r="AJ246" i="13"/>
  <c r="AJ247" i="13"/>
  <c r="AJ248" i="13"/>
  <c r="AJ249" i="13"/>
  <c r="AJ250" i="13"/>
  <c r="AJ251" i="13"/>
  <c r="AJ252" i="13"/>
  <c r="AJ253" i="13"/>
  <c r="AL253" i="13" s="1"/>
  <c r="AJ254" i="13"/>
  <c r="AJ255" i="13"/>
  <c r="AJ256" i="13"/>
  <c r="AJ257" i="13"/>
  <c r="AL257" i="13" s="1"/>
  <c r="AJ258" i="13"/>
  <c r="AJ259" i="13"/>
  <c r="AJ260" i="13"/>
  <c r="AJ261" i="13"/>
  <c r="AL261" i="13" s="1"/>
  <c r="AJ262" i="13"/>
  <c r="AJ263" i="13"/>
  <c r="AJ264" i="13"/>
  <c r="AJ265" i="13"/>
  <c r="AJ266" i="13"/>
  <c r="AJ267" i="13"/>
  <c r="AJ268" i="13"/>
  <c r="AJ269" i="13"/>
  <c r="AL269" i="13" s="1"/>
  <c r="AJ270" i="13"/>
  <c r="AJ271" i="13"/>
  <c r="AJ272" i="13"/>
  <c r="AJ273" i="13"/>
  <c r="AL273" i="13" s="1"/>
  <c r="AJ274" i="13"/>
  <c r="AJ275" i="13"/>
  <c r="AJ276" i="13"/>
  <c r="AJ277" i="13"/>
  <c r="AL277" i="13" s="1"/>
  <c r="AJ278" i="13"/>
  <c r="AJ279" i="13"/>
  <c r="AJ280" i="13"/>
  <c r="AJ281" i="13"/>
  <c r="AJ282" i="13"/>
  <c r="AJ283" i="13"/>
  <c r="AJ284" i="13"/>
  <c r="AJ285" i="13"/>
  <c r="AL285" i="13" s="1"/>
  <c r="AJ286" i="13"/>
  <c r="AJ287" i="13"/>
  <c r="AJ288" i="13"/>
  <c r="AJ289" i="13"/>
  <c r="AL289" i="13" s="1"/>
  <c r="AJ290" i="13"/>
  <c r="AJ291" i="13"/>
  <c r="AJ292" i="13"/>
  <c r="AJ293" i="13"/>
  <c r="AL293" i="13" s="1"/>
  <c r="AJ294" i="13"/>
  <c r="AJ295" i="13"/>
  <c r="AJ296" i="13"/>
  <c r="AJ297" i="13"/>
  <c r="AJ298" i="13"/>
  <c r="AJ299" i="13"/>
  <c r="AJ300" i="13"/>
  <c r="AJ301" i="13"/>
  <c r="AL301" i="13" s="1"/>
  <c r="AJ302" i="13"/>
  <c r="AJ303" i="13"/>
  <c r="AJ304" i="13"/>
  <c r="AJ305" i="13"/>
  <c r="AL305" i="13" s="1"/>
  <c r="AJ306" i="13"/>
  <c r="AJ307" i="13"/>
  <c r="AJ308" i="13"/>
  <c r="AJ309" i="13"/>
  <c r="AL309" i="13" s="1"/>
  <c r="AJ310" i="13"/>
  <c r="AJ311" i="13"/>
  <c r="AJ312" i="13"/>
  <c r="AL312" i="13" s="1"/>
  <c r="AJ313" i="13"/>
  <c r="AJ314" i="13"/>
  <c r="AJ315" i="13"/>
  <c r="AJ316" i="13"/>
  <c r="AL316" i="13" s="1"/>
  <c r="AJ317" i="13"/>
  <c r="AJ318" i="13"/>
  <c r="AJ319" i="13"/>
  <c r="AJ320" i="13"/>
  <c r="AL320" i="13" s="1"/>
  <c r="AJ321" i="13"/>
  <c r="AJ322" i="13"/>
  <c r="AJ323" i="13"/>
  <c r="AJ6" i="13"/>
  <c r="AL7" i="13" s="1"/>
  <c r="K18" i="13"/>
  <c r="AD11" i="13"/>
  <c r="AE11" i="13" s="1"/>
  <c r="AF11" i="13"/>
  <c r="AG11" i="13" s="1"/>
  <c r="AD12" i="13"/>
  <c r="AE12" i="13" s="1"/>
  <c r="AF12" i="13"/>
  <c r="AG12" i="13" s="1"/>
  <c r="AD13" i="13"/>
  <c r="AE13" i="13" s="1"/>
  <c r="AF13" i="13"/>
  <c r="AG13" i="13" s="1"/>
  <c r="AD14" i="13"/>
  <c r="AE14" i="13"/>
  <c r="AF14" i="13"/>
  <c r="AG14" i="13" s="1"/>
  <c r="AD15" i="13"/>
  <c r="AE15" i="13" s="1"/>
  <c r="AF15" i="13"/>
  <c r="AG15" i="13" s="1"/>
  <c r="AD16" i="13"/>
  <c r="AE16" i="13" s="1"/>
  <c r="AF16" i="13"/>
  <c r="AG16" i="13" s="1"/>
  <c r="AD17" i="13"/>
  <c r="AE17" i="13" s="1"/>
  <c r="AF17" i="13"/>
  <c r="AG17" i="13" s="1"/>
  <c r="AD18" i="13"/>
  <c r="AE18" i="13" s="1"/>
  <c r="AF18" i="13"/>
  <c r="AG18" i="13" s="1"/>
  <c r="AD19" i="13"/>
  <c r="AE19" i="13" s="1"/>
  <c r="AF19" i="13"/>
  <c r="AG19" i="13" s="1"/>
  <c r="AD20" i="13"/>
  <c r="AE20" i="13"/>
  <c r="AF20" i="13"/>
  <c r="AG20" i="13" s="1"/>
  <c r="AD21" i="13"/>
  <c r="AE21" i="13" s="1"/>
  <c r="AF21" i="13"/>
  <c r="AG21" i="13" s="1"/>
  <c r="AD22" i="13"/>
  <c r="AE22" i="13" s="1"/>
  <c r="AF22" i="13"/>
  <c r="AG22" i="13" s="1"/>
  <c r="AD23" i="13"/>
  <c r="AE23" i="13" s="1"/>
  <c r="AF23" i="13"/>
  <c r="AG23" i="13" s="1"/>
  <c r="AD24" i="13"/>
  <c r="AE24" i="13" s="1"/>
  <c r="AF24" i="13"/>
  <c r="AG24" i="13" s="1"/>
  <c r="AD25" i="13"/>
  <c r="AE25" i="13" s="1"/>
  <c r="AF25" i="13"/>
  <c r="AG25" i="13" s="1"/>
  <c r="AD26" i="13"/>
  <c r="AE26" i="13" s="1"/>
  <c r="AF26" i="13"/>
  <c r="AG26" i="13" s="1"/>
  <c r="AD27" i="13"/>
  <c r="AE27" i="13"/>
  <c r="AF27" i="13"/>
  <c r="AG27" i="13" s="1"/>
  <c r="AD28" i="13"/>
  <c r="AE28" i="13" s="1"/>
  <c r="AF28" i="13"/>
  <c r="AG28" i="13" s="1"/>
  <c r="AD29" i="13"/>
  <c r="AE29" i="13" s="1"/>
  <c r="AF29" i="13"/>
  <c r="AG29" i="13" s="1"/>
  <c r="AD30" i="13"/>
  <c r="AE30" i="13"/>
  <c r="AF30" i="13"/>
  <c r="AG30" i="13" s="1"/>
  <c r="AD31" i="13"/>
  <c r="AE31" i="13" s="1"/>
  <c r="AF31" i="13"/>
  <c r="AG31" i="13" s="1"/>
  <c r="AD32" i="13"/>
  <c r="AE32" i="13"/>
  <c r="AF32" i="13"/>
  <c r="AG32" i="13" s="1"/>
  <c r="AD33" i="13"/>
  <c r="AE33" i="13" s="1"/>
  <c r="AF33" i="13"/>
  <c r="AG33" i="13" s="1"/>
  <c r="AD34" i="13"/>
  <c r="AE34" i="13" s="1"/>
  <c r="AF34" i="13"/>
  <c r="AG34" i="13" s="1"/>
  <c r="AD35" i="13"/>
  <c r="AE35" i="13" s="1"/>
  <c r="AF35" i="13"/>
  <c r="AG35" i="13" s="1"/>
  <c r="AD36" i="13"/>
  <c r="AE36" i="13"/>
  <c r="AF36" i="13"/>
  <c r="AG36" i="13" s="1"/>
  <c r="AD37" i="13"/>
  <c r="AE37" i="13" s="1"/>
  <c r="AF37" i="13"/>
  <c r="AG37" i="13" s="1"/>
  <c r="AD38" i="13"/>
  <c r="AE38" i="13" s="1"/>
  <c r="AF38" i="13"/>
  <c r="AG38" i="13" s="1"/>
  <c r="AD39" i="13"/>
  <c r="AE39" i="13" s="1"/>
  <c r="AF39" i="13"/>
  <c r="AG39" i="13" s="1"/>
  <c r="AD40" i="13"/>
  <c r="AE40" i="13"/>
  <c r="AF40" i="13"/>
  <c r="AG40" i="13" s="1"/>
  <c r="AD41" i="13"/>
  <c r="AE41" i="13" s="1"/>
  <c r="AF41" i="13"/>
  <c r="AG41" i="13" s="1"/>
  <c r="AD42" i="13"/>
  <c r="AE42" i="13" s="1"/>
  <c r="AF42" i="13"/>
  <c r="AG42" i="13" s="1"/>
  <c r="AD43" i="13"/>
  <c r="AE43" i="13"/>
  <c r="AF43" i="13"/>
  <c r="AG43" i="13" s="1"/>
  <c r="AD44" i="13"/>
  <c r="AE44" i="13" s="1"/>
  <c r="AF44" i="13"/>
  <c r="AG44" i="13" s="1"/>
  <c r="AD45" i="13"/>
  <c r="AE45" i="13" s="1"/>
  <c r="AF45" i="13"/>
  <c r="AG45" i="13" s="1"/>
  <c r="AD46" i="13"/>
  <c r="AE46" i="13" s="1"/>
  <c r="AF46" i="13"/>
  <c r="AG46" i="13" s="1"/>
  <c r="AD47" i="13"/>
  <c r="AE47" i="13" s="1"/>
  <c r="AF47" i="13"/>
  <c r="AG47" i="13" s="1"/>
  <c r="AD48" i="13"/>
  <c r="AE48" i="13"/>
  <c r="AF48" i="13"/>
  <c r="AG48" i="13" s="1"/>
  <c r="AD49" i="13"/>
  <c r="AE49" i="13" s="1"/>
  <c r="AF49" i="13"/>
  <c r="AG49" i="13" s="1"/>
  <c r="AD50" i="13"/>
  <c r="AE50" i="13" s="1"/>
  <c r="AF50" i="13"/>
  <c r="AG50" i="13" s="1"/>
  <c r="AD51" i="13"/>
  <c r="AE51" i="13" s="1"/>
  <c r="AF51" i="13"/>
  <c r="AG51" i="13" s="1"/>
  <c r="AD52" i="13"/>
  <c r="AE52" i="13" s="1"/>
  <c r="AF52" i="13"/>
  <c r="AG52" i="13" s="1"/>
  <c r="AD53" i="13"/>
  <c r="AE53" i="13" s="1"/>
  <c r="AF53" i="13"/>
  <c r="AG53" i="13" s="1"/>
  <c r="AD54" i="13"/>
  <c r="AE54" i="13" s="1"/>
  <c r="AF54" i="13"/>
  <c r="AG54" i="13" s="1"/>
  <c r="AD55" i="13"/>
  <c r="AE55" i="13" s="1"/>
  <c r="AF55" i="13"/>
  <c r="AG55" i="13" s="1"/>
  <c r="AD56" i="13"/>
  <c r="AE56" i="13"/>
  <c r="AF56" i="13"/>
  <c r="AG56" i="13" s="1"/>
  <c r="AD57" i="13"/>
  <c r="AE57" i="13" s="1"/>
  <c r="AF57" i="13"/>
  <c r="AG57" i="13" s="1"/>
  <c r="AD58" i="13"/>
  <c r="AE58" i="13" s="1"/>
  <c r="AF58" i="13"/>
  <c r="AG58" i="13" s="1"/>
  <c r="AD59" i="13"/>
  <c r="AE59" i="13" s="1"/>
  <c r="AF59" i="13"/>
  <c r="AG59" i="13" s="1"/>
  <c r="AD60" i="13"/>
  <c r="AE60" i="13"/>
  <c r="AF60" i="13"/>
  <c r="AG60" i="13" s="1"/>
  <c r="AD61" i="13"/>
  <c r="AE61" i="13" s="1"/>
  <c r="AF61" i="13"/>
  <c r="AG61" i="13" s="1"/>
  <c r="AD62" i="13"/>
  <c r="AE62" i="13" s="1"/>
  <c r="AF62" i="13"/>
  <c r="AG62" i="13" s="1"/>
  <c r="AD63" i="13"/>
  <c r="AE63" i="13"/>
  <c r="AF63" i="13"/>
  <c r="AG63" i="13" s="1"/>
  <c r="AD64" i="13"/>
  <c r="AE64" i="13" s="1"/>
  <c r="AF64" i="13"/>
  <c r="AG64" i="13" s="1"/>
  <c r="AD65" i="13"/>
  <c r="AE65" i="13" s="1"/>
  <c r="AF65" i="13"/>
  <c r="AG65" i="13" s="1"/>
  <c r="AD66" i="13"/>
  <c r="AE66" i="13"/>
  <c r="AF66" i="13"/>
  <c r="AG66" i="13" s="1"/>
  <c r="AD67" i="13"/>
  <c r="AE67" i="13" s="1"/>
  <c r="AF67" i="13"/>
  <c r="AG67" i="13" s="1"/>
  <c r="AD68" i="13"/>
  <c r="AE68" i="13" s="1"/>
  <c r="AF68" i="13"/>
  <c r="AG68" i="13" s="1"/>
  <c r="AD69" i="13"/>
  <c r="AE69" i="13" s="1"/>
  <c r="AF69" i="13"/>
  <c r="AG69" i="13" s="1"/>
  <c r="AD70" i="13"/>
  <c r="AE70" i="13" s="1"/>
  <c r="AF70" i="13"/>
  <c r="AG70" i="13" s="1"/>
  <c r="AD71" i="13"/>
  <c r="AE71" i="13"/>
  <c r="AF71" i="13"/>
  <c r="AG71" i="13" s="1"/>
  <c r="AD72" i="13"/>
  <c r="AE72" i="13" s="1"/>
  <c r="AF72" i="13"/>
  <c r="AG72" i="13" s="1"/>
  <c r="AD73" i="13"/>
  <c r="AE73" i="13" s="1"/>
  <c r="AF73" i="13"/>
  <c r="AG73" i="13" s="1"/>
  <c r="AD74" i="13"/>
  <c r="AE74" i="13"/>
  <c r="AF74" i="13"/>
  <c r="AG74" i="13" s="1"/>
  <c r="AD75" i="13"/>
  <c r="AE75" i="13" s="1"/>
  <c r="AF75" i="13"/>
  <c r="AG75" i="13" s="1"/>
  <c r="AD76" i="13"/>
  <c r="AE76" i="13" s="1"/>
  <c r="AF76" i="13"/>
  <c r="AG76" i="13" s="1"/>
  <c r="AD77" i="13"/>
  <c r="AE77" i="13" s="1"/>
  <c r="AF77" i="13"/>
  <c r="AG77" i="13" s="1"/>
  <c r="AD78" i="13"/>
  <c r="AE78" i="13"/>
  <c r="AF78" i="13"/>
  <c r="AG78" i="13" s="1"/>
  <c r="AD79" i="13"/>
  <c r="AE79" i="13" s="1"/>
  <c r="AF79" i="13"/>
  <c r="AG79" i="13" s="1"/>
  <c r="AD80" i="13"/>
  <c r="AE80" i="13" s="1"/>
  <c r="AF80" i="13"/>
  <c r="AG80" i="13" s="1"/>
  <c r="AD81" i="13"/>
  <c r="AE81" i="13" s="1"/>
  <c r="AF81" i="13"/>
  <c r="AG81" i="13" s="1"/>
  <c r="AD82" i="13"/>
  <c r="AE82" i="13" s="1"/>
  <c r="AF82" i="13"/>
  <c r="AG82" i="13" s="1"/>
  <c r="AD83" i="13"/>
  <c r="AE83" i="13" s="1"/>
  <c r="AF83" i="13"/>
  <c r="AG83" i="13" s="1"/>
  <c r="AD84" i="13"/>
  <c r="AE84" i="13"/>
  <c r="AF84" i="13"/>
  <c r="AG84" i="13" s="1"/>
  <c r="AD85" i="13"/>
  <c r="AE85" i="13" s="1"/>
  <c r="AF85" i="13"/>
  <c r="AG85" i="13" s="1"/>
  <c r="AD86" i="13"/>
  <c r="AE86" i="13" s="1"/>
  <c r="AF86" i="13"/>
  <c r="AG86" i="13" s="1"/>
  <c r="AD87" i="13"/>
  <c r="AE87" i="13" s="1"/>
  <c r="AF87" i="13"/>
  <c r="AG87" i="13" s="1"/>
  <c r="AD88" i="13"/>
  <c r="AE88" i="13" s="1"/>
  <c r="AF88" i="13"/>
  <c r="AG88" i="13" s="1"/>
  <c r="AD89" i="13"/>
  <c r="AE89" i="13" s="1"/>
  <c r="AF89" i="13"/>
  <c r="AG89" i="13" s="1"/>
  <c r="AD90" i="13"/>
  <c r="AE90" i="13" s="1"/>
  <c r="AF90" i="13"/>
  <c r="AG90" i="13" s="1"/>
  <c r="AD91" i="13"/>
  <c r="AE91" i="13"/>
  <c r="AF91" i="13"/>
  <c r="AG91" i="13" s="1"/>
  <c r="AD92" i="13"/>
  <c r="AE92" i="13" s="1"/>
  <c r="AF92" i="13"/>
  <c r="AG92" i="13" s="1"/>
  <c r="AD93" i="13"/>
  <c r="AE93" i="13" s="1"/>
  <c r="AF93" i="13"/>
  <c r="AG93" i="13" s="1"/>
  <c r="AD94" i="13"/>
  <c r="AE94" i="13"/>
  <c r="AF94" i="13"/>
  <c r="AG94" i="13" s="1"/>
  <c r="AD95" i="13"/>
  <c r="AE95" i="13" s="1"/>
  <c r="AF95" i="13"/>
  <c r="AG95" i="13" s="1"/>
  <c r="AD96" i="13"/>
  <c r="AE96" i="13"/>
  <c r="AF96" i="13"/>
  <c r="AG96" i="13" s="1"/>
  <c r="AD97" i="13"/>
  <c r="AE97" i="13" s="1"/>
  <c r="AF97" i="13"/>
  <c r="AG97" i="13" s="1"/>
  <c r="AD98" i="13"/>
  <c r="AE98" i="13" s="1"/>
  <c r="AF98" i="13"/>
  <c r="AG98" i="13" s="1"/>
  <c r="AD99" i="13"/>
  <c r="AE99" i="13" s="1"/>
  <c r="AF99" i="13"/>
  <c r="AG99" i="13" s="1"/>
  <c r="AD100" i="13"/>
  <c r="AE100" i="13"/>
  <c r="AF100" i="13"/>
  <c r="AG100" i="13" s="1"/>
  <c r="AD101" i="13"/>
  <c r="AE101" i="13" s="1"/>
  <c r="AF101" i="13"/>
  <c r="AG101" i="13" s="1"/>
  <c r="AD102" i="13"/>
  <c r="AE102" i="13" s="1"/>
  <c r="AF102" i="13"/>
  <c r="AG102" i="13" s="1"/>
  <c r="AD103" i="13"/>
  <c r="AE103" i="13" s="1"/>
  <c r="AF103" i="13"/>
  <c r="AG103" i="13" s="1"/>
  <c r="AD104" i="13"/>
  <c r="AE104" i="13"/>
  <c r="AF104" i="13"/>
  <c r="AG104" i="13" s="1"/>
  <c r="AD105" i="13"/>
  <c r="AE105" i="13" s="1"/>
  <c r="AF105" i="13"/>
  <c r="AG105" i="13" s="1"/>
  <c r="AD106" i="13"/>
  <c r="AE106" i="13" s="1"/>
  <c r="AF106" i="13"/>
  <c r="AG106" i="13" s="1"/>
  <c r="AD107" i="13"/>
  <c r="AE107" i="13"/>
  <c r="AF107" i="13"/>
  <c r="AG107" i="13" s="1"/>
  <c r="AD108" i="13"/>
  <c r="AE108" i="13" s="1"/>
  <c r="AF108" i="13"/>
  <c r="AG108" i="13" s="1"/>
  <c r="AD109" i="13"/>
  <c r="AE109" i="13" s="1"/>
  <c r="AF109" i="13"/>
  <c r="AG109" i="13" s="1"/>
  <c r="AD110" i="13"/>
  <c r="AE110" i="13" s="1"/>
  <c r="AF110" i="13"/>
  <c r="AG110" i="13" s="1"/>
  <c r="AD111" i="13"/>
  <c r="AE111" i="13" s="1"/>
  <c r="AF111" i="13"/>
  <c r="AG111" i="13" s="1"/>
  <c r="AD112" i="13"/>
  <c r="AE112" i="13"/>
  <c r="AF112" i="13"/>
  <c r="AG112" i="13" s="1"/>
  <c r="AD113" i="13"/>
  <c r="AE113" i="13" s="1"/>
  <c r="AF113" i="13"/>
  <c r="AG113" i="13" s="1"/>
  <c r="AD114" i="13"/>
  <c r="AE114" i="13" s="1"/>
  <c r="AF114" i="13"/>
  <c r="AG114" i="13" s="1"/>
  <c r="AD115" i="13"/>
  <c r="AE115" i="13" s="1"/>
  <c r="AF115" i="13"/>
  <c r="AG115" i="13" s="1"/>
  <c r="AD116" i="13"/>
  <c r="AE116" i="13" s="1"/>
  <c r="AF116" i="13"/>
  <c r="AG116" i="13" s="1"/>
  <c r="AD117" i="13"/>
  <c r="AE117" i="13" s="1"/>
  <c r="AF117" i="13"/>
  <c r="AG117" i="13" s="1"/>
  <c r="AD118" i="13"/>
  <c r="AE118" i="13" s="1"/>
  <c r="AF118" i="13"/>
  <c r="AG118" i="13" s="1"/>
  <c r="AD119" i="13"/>
  <c r="AE119" i="13" s="1"/>
  <c r="AF119" i="13"/>
  <c r="AG119" i="13" s="1"/>
  <c r="AD120" i="13"/>
  <c r="AE120" i="13"/>
  <c r="AF120" i="13"/>
  <c r="AG120" i="13" s="1"/>
  <c r="AD121" i="13"/>
  <c r="AE121" i="13" s="1"/>
  <c r="AF121" i="13"/>
  <c r="AG121" i="13" s="1"/>
  <c r="AD122" i="13"/>
  <c r="AE122" i="13" s="1"/>
  <c r="AF122" i="13"/>
  <c r="AG122" i="13" s="1"/>
  <c r="AD123" i="13"/>
  <c r="AE123" i="13" s="1"/>
  <c r="AF123" i="13"/>
  <c r="AG123" i="13" s="1"/>
  <c r="AD124" i="13"/>
  <c r="AE124" i="13"/>
  <c r="AF124" i="13"/>
  <c r="AG124" i="13" s="1"/>
  <c r="AD125" i="13"/>
  <c r="AE125" i="13" s="1"/>
  <c r="AF125" i="13"/>
  <c r="AG125" i="13" s="1"/>
  <c r="AD126" i="13"/>
  <c r="AE126" i="13" s="1"/>
  <c r="AF126" i="13"/>
  <c r="AG126" i="13" s="1"/>
  <c r="AD127" i="13"/>
  <c r="AE127" i="13"/>
  <c r="AF127" i="13"/>
  <c r="AG127" i="13" s="1"/>
  <c r="AD128" i="13"/>
  <c r="AE128" i="13" s="1"/>
  <c r="AF128" i="13"/>
  <c r="AG128" i="13" s="1"/>
  <c r="AD129" i="13"/>
  <c r="AE129" i="13" s="1"/>
  <c r="AF129" i="13"/>
  <c r="AG129" i="13" s="1"/>
  <c r="AD130" i="13"/>
  <c r="AE130" i="13"/>
  <c r="AF130" i="13"/>
  <c r="AG130" i="13" s="1"/>
  <c r="AD131" i="13"/>
  <c r="AE131" i="13" s="1"/>
  <c r="AF131" i="13"/>
  <c r="AG131" i="13" s="1"/>
  <c r="AD132" i="13"/>
  <c r="AE132" i="13" s="1"/>
  <c r="AF132" i="13"/>
  <c r="AG132" i="13" s="1"/>
  <c r="AD133" i="13"/>
  <c r="AE133" i="13" s="1"/>
  <c r="AF133" i="13"/>
  <c r="AG133" i="13" s="1"/>
  <c r="AD134" i="13"/>
  <c r="AE134" i="13" s="1"/>
  <c r="AF134" i="13"/>
  <c r="AG134" i="13" s="1"/>
  <c r="AD135" i="13"/>
  <c r="AE135" i="13" s="1"/>
  <c r="AF135" i="13"/>
  <c r="AG135" i="13" s="1"/>
  <c r="AD136" i="13"/>
  <c r="AE136" i="13"/>
  <c r="AF136" i="13"/>
  <c r="AG136" i="13" s="1"/>
  <c r="AD137" i="13"/>
  <c r="AE137" i="13" s="1"/>
  <c r="AF137" i="13"/>
  <c r="AG137" i="13" s="1"/>
  <c r="AD138" i="13"/>
  <c r="AE138" i="13" s="1"/>
  <c r="AF138" i="13"/>
  <c r="AG138" i="13" s="1"/>
  <c r="AD139" i="13"/>
  <c r="AE139" i="13" s="1"/>
  <c r="AF139" i="13"/>
  <c r="AG139" i="13" s="1"/>
  <c r="AD140" i="13"/>
  <c r="AE140" i="13" s="1"/>
  <c r="AF140" i="13"/>
  <c r="AG140" i="13" s="1"/>
  <c r="AD141" i="13"/>
  <c r="AE141" i="13"/>
  <c r="AF141" i="13"/>
  <c r="AG141" i="13" s="1"/>
  <c r="AD142" i="13"/>
  <c r="AE142" i="13" s="1"/>
  <c r="AF142" i="13"/>
  <c r="AG142" i="13" s="1"/>
  <c r="AD143" i="13"/>
  <c r="AE143" i="13" s="1"/>
  <c r="AF143" i="13"/>
  <c r="AG143" i="13" s="1"/>
  <c r="AD144" i="13"/>
  <c r="AE144" i="13"/>
  <c r="AF144" i="13"/>
  <c r="AG144" i="13" s="1"/>
  <c r="AD145" i="13"/>
  <c r="AE145" i="13" s="1"/>
  <c r="AF145" i="13"/>
  <c r="AG145" i="13" s="1"/>
  <c r="AD146" i="13"/>
  <c r="AE146" i="13"/>
  <c r="AF146" i="13"/>
  <c r="AG146" i="13" s="1"/>
  <c r="AD147" i="13"/>
  <c r="AE147" i="13" s="1"/>
  <c r="AF147" i="13"/>
  <c r="AG147" i="13" s="1"/>
  <c r="AD148" i="13"/>
  <c r="AE148" i="13" s="1"/>
  <c r="AF148" i="13"/>
  <c r="AG148" i="13" s="1"/>
  <c r="AD149" i="13"/>
  <c r="AE149" i="13" s="1"/>
  <c r="AF149" i="13"/>
  <c r="AG149" i="13" s="1"/>
  <c r="AD150" i="13"/>
  <c r="AE150" i="13" s="1"/>
  <c r="AF150" i="13"/>
  <c r="AG150" i="13" s="1"/>
  <c r="AD151" i="13"/>
  <c r="AE151" i="13" s="1"/>
  <c r="AF151" i="13"/>
  <c r="AG151" i="13" s="1"/>
  <c r="AD152" i="13"/>
  <c r="AE152" i="13" s="1"/>
  <c r="AF152" i="13"/>
  <c r="AG152" i="13" s="1"/>
  <c r="AD153" i="13"/>
  <c r="AE153" i="13"/>
  <c r="AF153" i="13"/>
  <c r="AG153" i="13" s="1"/>
  <c r="AD154" i="13"/>
  <c r="AE154" i="13" s="1"/>
  <c r="AF154" i="13"/>
  <c r="AG154" i="13" s="1"/>
  <c r="AD155" i="13"/>
  <c r="AE155" i="13" s="1"/>
  <c r="AF155" i="13"/>
  <c r="AG155" i="13" s="1"/>
  <c r="AD156" i="13"/>
  <c r="AE156" i="13"/>
  <c r="AF156" i="13"/>
  <c r="AG156" i="13" s="1"/>
  <c r="AD157" i="13"/>
  <c r="AE157" i="13" s="1"/>
  <c r="AF157" i="13"/>
  <c r="AG157" i="13" s="1"/>
  <c r="AD158" i="13"/>
  <c r="AE158" i="13"/>
  <c r="AF158" i="13"/>
  <c r="AG158" i="13" s="1"/>
  <c r="AD159" i="13"/>
  <c r="AE159" i="13" s="1"/>
  <c r="AF159" i="13"/>
  <c r="AG159" i="13" s="1"/>
  <c r="AD160" i="13"/>
  <c r="AE160" i="13" s="1"/>
  <c r="AF160" i="13"/>
  <c r="AG160" i="13" s="1"/>
  <c r="AD161" i="13"/>
  <c r="AE161" i="13"/>
  <c r="AF161" i="13"/>
  <c r="AG161" i="13" s="1"/>
  <c r="AD162" i="13"/>
  <c r="AE162" i="13" s="1"/>
  <c r="AF162" i="13"/>
  <c r="AG162" i="13" s="1"/>
  <c r="AD163" i="13"/>
  <c r="AE163" i="13" s="1"/>
  <c r="AF163" i="13"/>
  <c r="AG163" i="13" s="1"/>
  <c r="AD164" i="13"/>
  <c r="AE164" i="13" s="1"/>
  <c r="AF164" i="13"/>
  <c r="AG164" i="13" s="1"/>
  <c r="AD165" i="13"/>
  <c r="AE165" i="13" s="1"/>
  <c r="AF165" i="13"/>
  <c r="AG165" i="13" s="1"/>
  <c r="AD166" i="13"/>
  <c r="AE166" i="13"/>
  <c r="AF166" i="13"/>
  <c r="AG166" i="13" s="1"/>
  <c r="AD167" i="13"/>
  <c r="AE167" i="13" s="1"/>
  <c r="AF167" i="13"/>
  <c r="AG167" i="13" s="1"/>
  <c r="AD168" i="13"/>
  <c r="AE168" i="13" s="1"/>
  <c r="AF168" i="13"/>
  <c r="AG168" i="13" s="1"/>
  <c r="AD169" i="13"/>
  <c r="AE169" i="13"/>
  <c r="AF169" i="13"/>
  <c r="AG169" i="13" s="1"/>
  <c r="AD170" i="13"/>
  <c r="AE170" i="13" s="1"/>
  <c r="AF170" i="13"/>
  <c r="AG170" i="13" s="1"/>
  <c r="AD171" i="13"/>
  <c r="AE171" i="13" s="1"/>
  <c r="AF171" i="13"/>
  <c r="AG171" i="13" s="1"/>
  <c r="AD172" i="13"/>
  <c r="AE172" i="13"/>
  <c r="AF172" i="13"/>
  <c r="AG172" i="13" s="1"/>
  <c r="AD173" i="13"/>
  <c r="AE173" i="13" s="1"/>
  <c r="AF173" i="13"/>
  <c r="AG173" i="13" s="1"/>
  <c r="AD174" i="13"/>
  <c r="AE174" i="13" s="1"/>
  <c r="AF174" i="13"/>
  <c r="AG174" i="13" s="1"/>
  <c r="AD175" i="13"/>
  <c r="AE175" i="13" s="1"/>
  <c r="AF175" i="13"/>
  <c r="AG175" i="13" s="1"/>
  <c r="AD176" i="13"/>
  <c r="AE176" i="13"/>
  <c r="AF176" i="13"/>
  <c r="AG176" i="13" s="1"/>
  <c r="AD177" i="13"/>
  <c r="AE177" i="13" s="1"/>
  <c r="AF177" i="13"/>
  <c r="AG177" i="13" s="1"/>
  <c r="AD178" i="13"/>
  <c r="AE178" i="13" s="1"/>
  <c r="AF178" i="13"/>
  <c r="AG178" i="13" s="1"/>
  <c r="AD179" i="13"/>
  <c r="AE179" i="13" s="1"/>
  <c r="AF179" i="13"/>
  <c r="AG179" i="13" s="1"/>
  <c r="AD180" i="13"/>
  <c r="AE180" i="13" s="1"/>
  <c r="AF180" i="13"/>
  <c r="AG180" i="13" s="1"/>
  <c r="AD181" i="13"/>
  <c r="AE181" i="13"/>
  <c r="AF181" i="13"/>
  <c r="AG181" i="13" s="1"/>
  <c r="AD182" i="13"/>
  <c r="AE182" i="13" s="1"/>
  <c r="AF182" i="13"/>
  <c r="AG182" i="13" s="1"/>
  <c r="AD183" i="13"/>
  <c r="AE183" i="13" s="1"/>
  <c r="AF183" i="13"/>
  <c r="AG183" i="13" s="1"/>
  <c r="AD184" i="13"/>
  <c r="AE184" i="13"/>
  <c r="AF184" i="13"/>
  <c r="AG184" i="13" s="1"/>
  <c r="AD185" i="13"/>
  <c r="AE185" i="13" s="1"/>
  <c r="AF185" i="13"/>
  <c r="AG185" i="13" s="1"/>
  <c r="AD186" i="13"/>
  <c r="AE186" i="13"/>
  <c r="AF186" i="13"/>
  <c r="AG186" i="13" s="1"/>
  <c r="AD187" i="13"/>
  <c r="AE187" i="13" s="1"/>
  <c r="AF187" i="13"/>
  <c r="AG187" i="13" s="1"/>
  <c r="AD188" i="13"/>
  <c r="AE188" i="13" s="1"/>
  <c r="AF188" i="13"/>
  <c r="AG188" i="13" s="1"/>
  <c r="AD189" i="13"/>
  <c r="AE189" i="13"/>
  <c r="AF189" i="13"/>
  <c r="AG189" i="13" s="1"/>
  <c r="AD190" i="13"/>
  <c r="AE190" i="13" s="1"/>
  <c r="AF190" i="13"/>
  <c r="AG190" i="13" s="1"/>
  <c r="AD191" i="13"/>
  <c r="AE191" i="13" s="1"/>
  <c r="AF191" i="13"/>
  <c r="AG191" i="13" s="1"/>
  <c r="AD192" i="13"/>
  <c r="AE192" i="13"/>
  <c r="AF192" i="13"/>
  <c r="AG192" i="13" s="1"/>
  <c r="AD193" i="13"/>
  <c r="AE193" i="13" s="1"/>
  <c r="AF193" i="13"/>
  <c r="AG193" i="13" s="1"/>
  <c r="AD194" i="13"/>
  <c r="AE194" i="13"/>
  <c r="AF194" i="13"/>
  <c r="AG194" i="13" s="1"/>
  <c r="AD195" i="13"/>
  <c r="AE195" i="13" s="1"/>
  <c r="AF195" i="13"/>
  <c r="AG195" i="13" s="1"/>
  <c r="AD196" i="13"/>
  <c r="AE196" i="13" s="1"/>
  <c r="AF196" i="13"/>
  <c r="AG196" i="13" s="1"/>
  <c r="AD197" i="13"/>
  <c r="AE197" i="13"/>
  <c r="AF197" i="13"/>
  <c r="AG197" i="13" s="1"/>
  <c r="AD198" i="13"/>
  <c r="AE198" i="13" s="1"/>
  <c r="AF198" i="13"/>
  <c r="AG198" i="13" s="1"/>
  <c r="AD199" i="13"/>
  <c r="AE199" i="13" s="1"/>
  <c r="AF199" i="13"/>
  <c r="AG199" i="13" s="1"/>
  <c r="AD200" i="13"/>
  <c r="AE200" i="13"/>
  <c r="AF200" i="13"/>
  <c r="AG200" i="13" s="1"/>
  <c r="AD201" i="13"/>
  <c r="AE201" i="13" s="1"/>
  <c r="AF201" i="13"/>
  <c r="AG201" i="13" s="1"/>
  <c r="AD202" i="13"/>
  <c r="AE202" i="13"/>
  <c r="AF202" i="13"/>
  <c r="AG202" i="13" s="1"/>
  <c r="AD203" i="13"/>
  <c r="AE203" i="13" s="1"/>
  <c r="AF203" i="13"/>
  <c r="AG203" i="13" s="1"/>
  <c r="AD204" i="13"/>
  <c r="AE204" i="13" s="1"/>
  <c r="AF204" i="13"/>
  <c r="AG204" i="13" s="1"/>
  <c r="AD205" i="13"/>
  <c r="AE205" i="13"/>
  <c r="AF205" i="13"/>
  <c r="AG205" i="13" s="1"/>
  <c r="AD206" i="13"/>
  <c r="AE206" i="13" s="1"/>
  <c r="AF206" i="13"/>
  <c r="AG206" i="13" s="1"/>
  <c r="AD207" i="13"/>
  <c r="AE207" i="13" s="1"/>
  <c r="AF207" i="13"/>
  <c r="AG207" i="13" s="1"/>
  <c r="AD208" i="13"/>
  <c r="AE208" i="13"/>
  <c r="AF208" i="13"/>
  <c r="AG208" i="13" s="1"/>
  <c r="AD209" i="13"/>
  <c r="AE209" i="13" s="1"/>
  <c r="AF209" i="13"/>
  <c r="AG209" i="13" s="1"/>
  <c r="AD210" i="13"/>
  <c r="AE210" i="13"/>
  <c r="AF210" i="13"/>
  <c r="AG210" i="13" s="1"/>
  <c r="AD211" i="13"/>
  <c r="AE211" i="13" s="1"/>
  <c r="AF211" i="13"/>
  <c r="AG211" i="13" s="1"/>
  <c r="AD212" i="13"/>
  <c r="AE212" i="13" s="1"/>
  <c r="AF212" i="13"/>
  <c r="AG212" i="13" s="1"/>
  <c r="AD213" i="13"/>
  <c r="AE213" i="13"/>
  <c r="AF213" i="13"/>
  <c r="AG213" i="13" s="1"/>
  <c r="AD214" i="13"/>
  <c r="AE214" i="13" s="1"/>
  <c r="AF214" i="13"/>
  <c r="AG214" i="13" s="1"/>
  <c r="AD215" i="13"/>
  <c r="AE215" i="13" s="1"/>
  <c r="AF215" i="13"/>
  <c r="AG215" i="13" s="1"/>
  <c r="AD216" i="13"/>
  <c r="AE216" i="13"/>
  <c r="AF216" i="13"/>
  <c r="AG216" i="13" s="1"/>
  <c r="AD217" i="13"/>
  <c r="AE217" i="13" s="1"/>
  <c r="AF217" i="13"/>
  <c r="AG217" i="13" s="1"/>
  <c r="AD218" i="13"/>
  <c r="AE218" i="13"/>
  <c r="AF218" i="13"/>
  <c r="AG218" i="13" s="1"/>
  <c r="AD219" i="13"/>
  <c r="AE219" i="13" s="1"/>
  <c r="AF219" i="13"/>
  <c r="AG219" i="13" s="1"/>
  <c r="AD220" i="13"/>
  <c r="AE220" i="13" s="1"/>
  <c r="AF220" i="13"/>
  <c r="AG220" i="13" s="1"/>
  <c r="AD221" i="13"/>
  <c r="AE221" i="13"/>
  <c r="AF221" i="13"/>
  <c r="AG221" i="13" s="1"/>
  <c r="AD222" i="13"/>
  <c r="AE222" i="13" s="1"/>
  <c r="AF222" i="13"/>
  <c r="AG222" i="13" s="1"/>
  <c r="AD223" i="13"/>
  <c r="AE223" i="13" s="1"/>
  <c r="AF223" i="13"/>
  <c r="AG223" i="13" s="1"/>
  <c r="AD224" i="13"/>
  <c r="AE224" i="13"/>
  <c r="AF224" i="13"/>
  <c r="AG224" i="13" s="1"/>
  <c r="AD225" i="13"/>
  <c r="AE225" i="13" s="1"/>
  <c r="AF225" i="13"/>
  <c r="AG225" i="13" s="1"/>
  <c r="AD226" i="13"/>
  <c r="AE226" i="13"/>
  <c r="AF226" i="13"/>
  <c r="AG226" i="13" s="1"/>
  <c r="AD227" i="13"/>
  <c r="AE227" i="13" s="1"/>
  <c r="AF227" i="13"/>
  <c r="AG227" i="13" s="1"/>
  <c r="AD228" i="13"/>
  <c r="AE228" i="13" s="1"/>
  <c r="AF228" i="13"/>
  <c r="AG228" i="13" s="1"/>
  <c r="AD229" i="13"/>
  <c r="AE229" i="13"/>
  <c r="AF229" i="13"/>
  <c r="AG229" i="13" s="1"/>
  <c r="AD230" i="13"/>
  <c r="AE230" i="13" s="1"/>
  <c r="AF230" i="13"/>
  <c r="AG230" i="13" s="1"/>
  <c r="AD231" i="13"/>
  <c r="AE231" i="13" s="1"/>
  <c r="AF231" i="13"/>
  <c r="AG231" i="13" s="1"/>
  <c r="AD232" i="13"/>
  <c r="AE232" i="13"/>
  <c r="AF232" i="13"/>
  <c r="AG232" i="13" s="1"/>
  <c r="AD233" i="13"/>
  <c r="AE233" i="13" s="1"/>
  <c r="AF233" i="13"/>
  <c r="AG233" i="13" s="1"/>
  <c r="AD234" i="13"/>
  <c r="AE234" i="13"/>
  <c r="AF234" i="13"/>
  <c r="AG234" i="13" s="1"/>
  <c r="AD235" i="13"/>
  <c r="AE235" i="13" s="1"/>
  <c r="AF235" i="13"/>
  <c r="AG235" i="13" s="1"/>
  <c r="AD236" i="13"/>
  <c r="AE236" i="13" s="1"/>
  <c r="AF236" i="13"/>
  <c r="AG236" i="13" s="1"/>
  <c r="AD237" i="13"/>
  <c r="AE237" i="13"/>
  <c r="AF237" i="13"/>
  <c r="AG237" i="13" s="1"/>
  <c r="AD238" i="13"/>
  <c r="AE238" i="13" s="1"/>
  <c r="AF238" i="13"/>
  <c r="AG238" i="13" s="1"/>
  <c r="AD239" i="13"/>
  <c r="AE239" i="13" s="1"/>
  <c r="AF239" i="13"/>
  <c r="AG239" i="13" s="1"/>
  <c r="AD240" i="13"/>
  <c r="AE240" i="13"/>
  <c r="AF240" i="13"/>
  <c r="AG240" i="13" s="1"/>
  <c r="AD241" i="13"/>
  <c r="AE241" i="13" s="1"/>
  <c r="AF241" i="13"/>
  <c r="AG241" i="13" s="1"/>
  <c r="AD242" i="13"/>
  <c r="AE242" i="13"/>
  <c r="AF242" i="13"/>
  <c r="AG242" i="13" s="1"/>
  <c r="AD243" i="13"/>
  <c r="AE243" i="13" s="1"/>
  <c r="AF243" i="13"/>
  <c r="AG243" i="13" s="1"/>
  <c r="AD244" i="13"/>
  <c r="AE244" i="13" s="1"/>
  <c r="AF244" i="13"/>
  <c r="AG244" i="13" s="1"/>
  <c r="AD245" i="13"/>
  <c r="AE245" i="13"/>
  <c r="AF245" i="13"/>
  <c r="AG245" i="13" s="1"/>
  <c r="AD246" i="13"/>
  <c r="AE246" i="13" s="1"/>
  <c r="AF246" i="13"/>
  <c r="AG246" i="13" s="1"/>
  <c r="AD247" i="13"/>
  <c r="AE247" i="13" s="1"/>
  <c r="AF247" i="13"/>
  <c r="AG247" i="13" s="1"/>
  <c r="AD248" i="13"/>
  <c r="AE248" i="13" s="1"/>
  <c r="AF248" i="13"/>
  <c r="AG248" i="13" s="1"/>
  <c r="AD249" i="13"/>
  <c r="AE249" i="13" s="1"/>
  <c r="AF249" i="13"/>
  <c r="AG249" i="13"/>
  <c r="AD250" i="13"/>
  <c r="AE250" i="13" s="1"/>
  <c r="AF250" i="13"/>
  <c r="AG250" i="13" s="1"/>
  <c r="AD251" i="13"/>
  <c r="AE251" i="13" s="1"/>
  <c r="AF251" i="13"/>
  <c r="AG251" i="13" s="1"/>
  <c r="AD252" i="13"/>
  <c r="AE252" i="13" s="1"/>
  <c r="AF252" i="13"/>
  <c r="AG252" i="13" s="1"/>
  <c r="AD253" i="13"/>
  <c r="AE253" i="13" s="1"/>
  <c r="AF253" i="13"/>
  <c r="AG253" i="13" s="1"/>
  <c r="AD254" i="13"/>
  <c r="AE254" i="13" s="1"/>
  <c r="AF254" i="13"/>
  <c r="AG254" i="13" s="1"/>
  <c r="AD255" i="13"/>
  <c r="AE255" i="13" s="1"/>
  <c r="AF255" i="13"/>
  <c r="AG255" i="13"/>
  <c r="AD256" i="13"/>
  <c r="AE256" i="13" s="1"/>
  <c r="AF256" i="13"/>
  <c r="AG256" i="13" s="1"/>
  <c r="AD257" i="13"/>
  <c r="AE257" i="13" s="1"/>
  <c r="AF257" i="13"/>
  <c r="AG257" i="13" s="1"/>
  <c r="AD258" i="13"/>
  <c r="AE258" i="13" s="1"/>
  <c r="AF258" i="13"/>
  <c r="AG258" i="13" s="1"/>
  <c r="AD259" i="13"/>
  <c r="AE259" i="13" s="1"/>
  <c r="AF259" i="13"/>
  <c r="AG259" i="13" s="1"/>
  <c r="AD260" i="13"/>
  <c r="AE260" i="13" s="1"/>
  <c r="AF260" i="13"/>
  <c r="AG260" i="13" s="1"/>
  <c r="AD261" i="13"/>
  <c r="AE261" i="13" s="1"/>
  <c r="AF261" i="13"/>
  <c r="AG261" i="13" s="1"/>
  <c r="AD262" i="13"/>
  <c r="AE262" i="13" s="1"/>
  <c r="AF262" i="13"/>
  <c r="AG262" i="13" s="1"/>
  <c r="AD263" i="13"/>
  <c r="AE263" i="13" s="1"/>
  <c r="AF263" i="13"/>
  <c r="AG263" i="13"/>
  <c r="AD264" i="13"/>
  <c r="AE264" i="13" s="1"/>
  <c r="AF264" i="13"/>
  <c r="AG264" i="13" s="1"/>
  <c r="AD265" i="13"/>
  <c r="AE265" i="13" s="1"/>
  <c r="AF265" i="13"/>
  <c r="AG265" i="13" s="1"/>
  <c r="AD266" i="13"/>
  <c r="AE266" i="13" s="1"/>
  <c r="AF266" i="13"/>
  <c r="AG266" i="13" s="1"/>
  <c r="AD267" i="13"/>
  <c r="AE267" i="13" s="1"/>
  <c r="AF267" i="13"/>
  <c r="AG267" i="13" s="1"/>
  <c r="AD268" i="13"/>
  <c r="AE268" i="13" s="1"/>
  <c r="AF268" i="13"/>
  <c r="AG268" i="13" s="1"/>
  <c r="AD269" i="13"/>
  <c r="AE269" i="13" s="1"/>
  <c r="AF269" i="13"/>
  <c r="AG269" i="13" s="1"/>
  <c r="AD270" i="13"/>
  <c r="AE270" i="13" s="1"/>
  <c r="AF270" i="13"/>
  <c r="AG270" i="13" s="1"/>
  <c r="AD271" i="13"/>
  <c r="AE271" i="13" s="1"/>
  <c r="AF271" i="13"/>
  <c r="AG271" i="13"/>
  <c r="AD272" i="13"/>
  <c r="AE272" i="13" s="1"/>
  <c r="AF272" i="13"/>
  <c r="AG272" i="13" s="1"/>
  <c r="AD273" i="13"/>
  <c r="AE273" i="13" s="1"/>
  <c r="AF273" i="13"/>
  <c r="AG273" i="13" s="1"/>
  <c r="AD274" i="13"/>
  <c r="AE274" i="13" s="1"/>
  <c r="AF274" i="13"/>
  <c r="AG274" i="13" s="1"/>
  <c r="AD275" i="13"/>
  <c r="AE275" i="13" s="1"/>
  <c r="AF275" i="13"/>
  <c r="AG275" i="13" s="1"/>
  <c r="AD276" i="13"/>
  <c r="AE276" i="13" s="1"/>
  <c r="AF276" i="13"/>
  <c r="AG276" i="13" s="1"/>
  <c r="AD277" i="13"/>
  <c r="AE277" i="13" s="1"/>
  <c r="AF277" i="13"/>
  <c r="AG277" i="13" s="1"/>
  <c r="AD278" i="13"/>
  <c r="AE278" i="13" s="1"/>
  <c r="AF278" i="13"/>
  <c r="AG278" i="13" s="1"/>
  <c r="AD279" i="13"/>
  <c r="AE279" i="13" s="1"/>
  <c r="AF279" i="13"/>
  <c r="AG279" i="13"/>
  <c r="AD280" i="13"/>
  <c r="AE280" i="13" s="1"/>
  <c r="AF280" i="13"/>
  <c r="AG280" i="13" s="1"/>
  <c r="AD281" i="13"/>
  <c r="AE281" i="13" s="1"/>
  <c r="AF281" i="13"/>
  <c r="AG281" i="13" s="1"/>
  <c r="AD282" i="13"/>
  <c r="AE282" i="13" s="1"/>
  <c r="AF282" i="13"/>
  <c r="AG282" i="13" s="1"/>
  <c r="AD283" i="13"/>
  <c r="AE283" i="13" s="1"/>
  <c r="AF283" i="13"/>
  <c r="AG283" i="13" s="1"/>
  <c r="AD284" i="13"/>
  <c r="AE284" i="13" s="1"/>
  <c r="AF284" i="13"/>
  <c r="AG284" i="13" s="1"/>
  <c r="AD285" i="13"/>
  <c r="AE285" i="13" s="1"/>
  <c r="AF285" i="13"/>
  <c r="AG285" i="13" s="1"/>
  <c r="AD286" i="13"/>
  <c r="AE286" i="13" s="1"/>
  <c r="AF286" i="13"/>
  <c r="AG286" i="13" s="1"/>
  <c r="AD287" i="13"/>
  <c r="AE287" i="13" s="1"/>
  <c r="AF287" i="13"/>
  <c r="AG287" i="13"/>
  <c r="AD288" i="13"/>
  <c r="AE288" i="13" s="1"/>
  <c r="AF288" i="13"/>
  <c r="AG288" i="13" s="1"/>
  <c r="AD289" i="13"/>
  <c r="AE289" i="13" s="1"/>
  <c r="AF289" i="13"/>
  <c r="AG289" i="13" s="1"/>
  <c r="AD290" i="13"/>
  <c r="AE290" i="13" s="1"/>
  <c r="AF290" i="13"/>
  <c r="AG290" i="13" s="1"/>
  <c r="AD291" i="13"/>
  <c r="AE291" i="13" s="1"/>
  <c r="AF291" i="13"/>
  <c r="AG291" i="13" s="1"/>
  <c r="AD292" i="13"/>
  <c r="AE292" i="13" s="1"/>
  <c r="AF292" i="13"/>
  <c r="AG292" i="13" s="1"/>
  <c r="AD293" i="13"/>
  <c r="AE293" i="13" s="1"/>
  <c r="AF293" i="13"/>
  <c r="AG293" i="13" s="1"/>
  <c r="AD294" i="13"/>
  <c r="AE294" i="13" s="1"/>
  <c r="AF294" i="13"/>
  <c r="AG294" i="13" s="1"/>
  <c r="AD295" i="13"/>
  <c r="AE295" i="13" s="1"/>
  <c r="AF295" i="13"/>
  <c r="AG295" i="13"/>
  <c r="AD296" i="13"/>
  <c r="AE296" i="13" s="1"/>
  <c r="AF296" i="13"/>
  <c r="AG296" i="13" s="1"/>
  <c r="AD297" i="13"/>
  <c r="AE297" i="13" s="1"/>
  <c r="AF297" i="13"/>
  <c r="AG297" i="13" s="1"/>
  <c r="AD298" i="13"/>
  <c r="AE298" i="13" s="1"/>
  <c r="AF298" i="13"/>
  <c r="AG298" i="13" s="1"/>
  <c r="AD299" i="13"/>
  <c r="AE299" i="13" s="1"/>
  <c r="AF299" i="13"/>
  <c r="AG299" i="13"/>
  <c r="AD300" i="13"/>
  <c r="AE300" i="13" s="1"/>
  <c r="AF300" i="13"/>
  <c r="AG300" i="13" s="1"/>
  <c r="AD301" i="13"/>
  <c r="AE301" i="13" s="1"/>
  <c r="AF301" i="13"/>
  <c r="AG301" i="13" s="1"/>
  <c r="AD302" i="13"/>
  <c r="AE302" i="13" s="1"/>
  <c r="AF302" i="13"/>
  <c r="AG302" i="13" s="1"/>
  <c r="AD303" i="13"/>
  <c r="AE303" i="13" s="1"/>
  <c r="AF303" i="13"/>
  <c r="AG303" i="13" s="1"/>
  <c r="AD304" i="13"/>
  <c r="AE304" i="13" s="1"/>
  <c r="AF304" i="13"/>
  <c r="AG304" i="13" s="1"/>
  <c r="AD305" i="13"/>
  <c r="AE305" i="13" s="1"/>
  <c r="AF305" i="13"/>
  <c r="AG305" i="13" s="1"/>
  <c r="AD306" i="13"/>
  <c r="AE306" i="13" s="1"/>
  <c r="AF306" i="13"/>
  <c r="AG306" i="13" s="1"/>
  <c r="AD307" i="13"/>
  <c r="AE307" i="13" s="1"/>
  <c r="AF307" i="13"/>
  <c r="AG307" i="13" s="1"/>
  <c r="AD308" i="13"/>
  <c r="AE308" i="13" s="1"/>
  <c r="AF308" i="13"/>
  <c r="AG308" i="13" s="1"/>
  <c r="AD309" i="13"/>
  <c r="AE309" i="13" s="1"/>
  <c r="AF309" i="13"/>
  <c r="AG309" i="13" s="1"/>
  <c r="AD310" i="13"/>
  <c r="AE310" i="13" s="1"/>
  <c r="AF310" i="13"/>
  <c r="AG310" i="13" s="1"/>
  <c r="AD311" i="13"/>
  <c r="AE311" i="13" s="1"/>
  <c r="AF311" i="13"/>
  <c r="AG311" i="13"/>
  <c r="AD312" i="13"/>
  <c r="AE312" i="13" s="1"/>
  <c r="AF312" i="13"/>
  <c r="AG312" i="13" s="1"/>
  <c r="AD313" i="13"/>
  <c r="AE313" i="13" s="1"/>
  <c r="AF313" i="13"/>
  <c r="AG313" i="13" s="1"/>
  <c r="AD314" i="13"/>
  <c r="AE314" i="13" s="1"/>
  <c r="AF314" i="13"/>
  <c r="AG314" i="13" s="1"/>
  <c r="AD315" i="13"/>
  <c r="AE315" i="13" s="1"/>
  <c r="AF315" i="13"/>
  <c r="AG315" i="13" s="1"/>
  <c r="AD316" i="13"/>
  <c r="AE316" i="13" s="1"/>
  <c r="AF316" i="13"/>
  <c r="AG316" i="13" s="1"/>
  <c r="AD317" i="13"/>
  <c r="AE317" i="13" s="1"/>
  <c r="AF317" i="13"/>
  <c r="AG317" i="13" s="1"/>
  <c r="AD318" i="13"/>
  <c r="AE318" i="13" s="1"/>
  <c r="AF318" i="13"/>
  <c r="AG318" i="13" s="1"/>
  <c r="AD319" i="13"/>
  <c r="AE319" i="13" s="1"/>
  <c r="AF319" i="13"/>
  <c r="AG319" i="13"/>
  <c r="AD320" i="13"/>
  <c r="AE320" i="13" s="1"/>
  <c r="AF320" i="13"/>
  <c r="AG320" i="13" s="1"/>
  <c r="AD321" i="13"/>
  <c r="AE321" i="13" s="1"/>
  <c r="AF321" i="13"/>
  <c r="AG321" i="13" s="1"/>
  <c r="AD322" i="13"/>
  <c r="AE322" i="13" s="1"/>
  <c r="AF322" i="13"/>
  <c r="AG322" i="13" s="1"/>
  <c r="AD323" i="13"/>
  <c r="AE323" i="13" s="1"/>
  <c r="AF323" i="13"/>
  <c r="AG323" i="13"/>
  <c r="Y26" i="13"/>
  <c r="Z26" i="13"/>
  <c r="Y27" i="13"/>
  <c r="Z27" i="13"/>
  <c r="Y28" i="13"/>
  <c r="Z28" i="13"/>
  <c r="Y29" i="13"/>
  <c r="Z29" i="13"/>
  <c r="Y30" i="13"/>
  <c r="Z30" i="13"/>
  <c r="Y31" i="13"/>
  <c r="Z31" i="13"/>
  <c r="Y32" i="13"/>
  <c r="Z32" i="13"/>
  <c r="Y33" i="13"/>
  <c r="Z33" i="13"/>
  <c r="Y34" i="13"/>
  <c r="Z34" i="13"/>
  <c r="Y35" i="13"/>
  <c r="Z35" i="13"/>
  <c r="Y36" i="13"/>
  <c r="Z36" i="13"/>
  <c r="Y37" i="13"/>
  <c r="Z37" i="13"/>
  <c r="Y38" i="13"/>
  <c r="Z38" i="13"/>
  <c r="Y39" i="13"/>
  <c r="Z39" i="13"/>
  <c r="Y40" i="13"/>
  <c r="Z40" i="13"/>
  <c r="Y41" i="13"/>
  <c r="Z41" i="13"/>
  <c r="Y42" i="13"/>
  <c r="Z42" i="13"/>
  <c r="Y43" i="13"/>
  <c r="Z43" i="13"/>
  <c r="Y44" i="13"/>
  <c r="Z44" i="13"/>
  <c r="Y45" i="13"/>
  <c r="Z45" i="13"/>
  <c r="Y46" i="13"/>
  <c r="Z46" i="13"/>
  <c r="Y47" i="13"/>
  <c r="Z47" i="13"/>
  <c r="Y48" i="13"/>
  <c r="Z48" i="13"/>
  <c r="Y49" i="13"/>
  <c r="Z49" i="13"/>
  <c r="Y50" i="13"/>
  <c r="Z50" i="13"/>
  <c r="Y51" i="13"/>
  <c r="Z51" i="13"/>
  <c r="Y52" i="13"/>
  <c r="Z52" i="13"/>
  <c r="Y53" i="13"/>
  <c r="Z53" i="13"/>
  <c r="Y54" i="13"/>
  <c r="Z54" i="13"/>
  <c r="Y55" i="13"/>
  <c r="Z55" i="13"/>
  <c r="Y56" i="13"/>
  <c r="Z56" i="13"/>
  <c r="Y57" i="13"/>
  <c r="Z57" i="13"/>
  <c r="Y58" i="13"/>
  <c r="Z58" i="13"/>
  <c r="Y59" i="13"/>
  <c r="Z59" i="13"/>
  <c r="Y60" i="13"/>
  <c r="Z60" i="13"/>
  <c r="Y61" i="13"/>
  <c r="Z61" i="13"/>
  <c r="Y62" i="13"/>
  <c r="Z62" i="13"/>
  <c r="Y63" i="13"/>
  <c r="Z63" i="13"/>
  <c r="Y64" i="13"/>
  <c r="Z64" i="13"/>
  <c r="Y65" i="13"/>
  <c r="Z65" i="13"/>
  <c r="Y66" i="13"/>
  <c r="Z66" i="13"/>
  <c r="Y67" i="13"/>
  <c r="Z67" i="13"/>
  <c r="Y68" i="13"/>
  <c r="Z68" i="13"/>
  <c r="Y69" i="13"/>
  <c r="Z69" i="13"/>
  <c r="Y70" i="13"/>
  <c r="Z70" i="13"/>
  <c r="Y71" i="13"/>
  <c r="Z71" i="13"/>
  <c r="Y72" i="13"/>
  <c r="Z72" i="13"/>
  <c r="Y73" i="13"/>
  <c r="Z73" i="13"/>
  <c r="Y74" i="13"/>
  <c r="Z74" i="13"/>
  <c r="Y75" i="13"/>
  <c r="Z75" i="13"/>
  <c r="Y76" i="13"/>
  <c r="Z76" i="13"/>
  <c r="Y77" i="13"/>
  <c r="Z77" i="13"/>
  <c r="Y78" i="13"/>
  <c r="Z78" i="13"/>
  <c r="Y79" i="13"/>
  <c r="Z79" i="13"/>
  <c r="Y80" i="13"/>
  <c r="Z80" i="13"/>
  <c r="Y81" i="13"/>
  <c r="Z81" i="13"/>
  <c r="Y82" i="13"/>
  <c r="Z82" i="13"/>
  <c r="Y83" i="13"/>
  <c r="Z83" i="13"/>
  <c r="Y84" i="13"/>
  <c r="Z84" i="13"/>
  <c r="Y85" i="13"/>
  <c r="Z85" i="13"/>
  <c r="Y86" i="13"/>
  <c r="Z86" i="13"/>
  <c r="Y87" i="13"/>
  <c r="Z87" i="13"/>
  <c r="Y88" i="13"/>
  <c r="Z88" i="13"/>
  <c r="Y89" i="13"/>
  <c r="Z89" i="13"/>
  <c r="Y90" i="13"/>
  <c r="Z90" i="13"/>
  <c r="Y91" i="13"/>
  <c r="Z91" i="13"/>
  <c r="Y92" i="13"/>
  <c r="Z92" i="13"/>
  <c r="Y93" i="13"/>
  <c r="Z93" i="13"/>
  <c r="Y94" i="13"/>
  <c r="Z94" i="13"/>
  <c r="Y95" i="13"/>
  <c r="Z95" i="13"/>
  <c r="Y96" i="13"/>
  <c r="Z96" i="13"/>
  <c r="Y97" i="13"/>
  <c r="Z97" i="13"/>
  <c r="Y98" i="13"/>
  <c r="Z98" i="13"/>
  <c r="Y99" i="13"/>
  <c r="Z99" i="13"/>
  <c r="Y100" i="13"/>
  <c r="Z100" i="13"/>
  <c r="Y101" i="13"/>
  <c r="Z101" i="13"/>
  <c r="Y102" i="13"/>
  <c r="Z102" i="13"/>
  <c r="Y103" i="13"/>
  <c r="Z103" i="13"/>
  <c r="Y104" i="13"/>
  <c r="Z104" i="13"/>
  <c r="Y105" i="13"/>
  <c r="Z105" i="13"/>
  <c r="Y106" i="13"/>
  <c r="Z106" i="13"/>
  <c r="Y107" i="13"/>
  <c r="Z107" i="13"/>
  <c r="Y108" i="13"/>
  <c r="Z108" i="13"/>
  <c r="Y109" i="13"/>
  <c r="Z109" i="13"/>
  <c r="Y110" i="13"/>
  <c r="Z110" i="13"/>
  <c r="Y111" i="13"/>
  <c r="Z111" i="13"/>
  <c r="Y112" i="13"/>
  <c r="Z112" i="13"/>
  <c r="Y113" i="13"/>
  <c r="Z113" i="13"/>
  <c r="Y114" i="13"/>
  <c r="Z114" i="13"/>
  <c r="Y115" i="13"/>
  <c r="Z115" i="13"/>
  <c r="Y116" i="13"/>
  <c r="Z116" i="13"/>
  <c r="Y117" i="13"/>
  <c r="Z117" i="13"/>
  <c r="Y118" i="13"/>
  <c r="Z118" i="13"/>
  <c r="Y119" i="13"/>
  <c r="Z119" i="13"/>
  <c r="Y120" i="13"/>
  <c r="Z120" i="13"/>
  <c r="Y121" i="13"/>
  <c r="Z121" i="13"/>
  <c r="Y122" i="13"/>
  <c r="Z122" i="13"/>
  <c r="Y123" i="13"/>
  <c r="Z123" i="13"/>
  <c r="Y124" i="13"/>
  <c r="Z124" i="13"/>
  <c r="Y125" i="13"/>
  <c r="Z125" i="13"/>
  <c r="Y126" i="13"/>
  <c r="Z126" i="13"/>
  <c r="Y127" i="13"/>
  <c r="Z127" i="13"/>
  <c r="Y128" i="13"/>
  <c r="Z128" i="13"/>
  <c r="Y129" i="13"/>
  <c r="Z129" i="13"/>
  <c r="Y130" i="13"/>
  <c r="Z130" i="13"/>
  <c r="Y131" i="13"/>
  <c r="Z131" i="13"/>
  <c r="Y132" i="13"/>
  <c r="Z132" i="13"/>
  <c r="Y133" i="13"/>
  <c r="Z133" i="13"/>
  <c r="Y134" i="13"/>
  <c r="Z134" i="13"/>
  <c r="Y135" i="13"/>
  <c r="Z135" i="13"/>
  <c r="Y136" i="13"/>
  <c r="Z136" i="13"/>
  <c r="Y137" i="13"/>
  <c r="Z137" i="13"/>
  <c r="Y138" i="13"/>
  <c r="Z138" i="13"/>
  <c r="Y139" i="13"/>
  <c r="Z139" i="13"/>
  <c r="Y140" i="13"/>
  <c r="Z140" i="13"/>
  <c r="Y141" i="13"/>
  <c r="Z141" i="13" s="1"/>
  <c r="Y142" i="13"/>
  <c r="Z142" i="13"/>
  <c r="Y143" i="13"/>
  <c r="Z143" i="13" s="1"/>
  <c r="Y144" i="13"/>
  <c r="Z144" i="13"/>
  <c r="Y145" i="13"/>
  <c r="Z145" i="13" s="1"/>
  <c r="Y146" i="13"/>
  <c r="Z146" i="13"/>
  <c r="Y8" i="13"/>
  <c r="Z8" i="13" s="1"/>
  <c r="Y9" i="13"/>
  <c r="Z9" i="13"/>
  <c r="Y10" i="13"/>
  <c r="Z10" i="13" s="1"/>
  <c r="Y11" i="13"/>
  <c r="Z11" i="13"/>
  <c r="Y12" i="13"/>
  <c r="Z12" i="13" s="1"/>
  <c r="Y13" i="13"/>
  <c r="Z13" i="13"/>
  <c r="Y14" i="13"/>
  <c r="Z14" i="13" s="1"/>
  <c r="Y15" i="13"/>
  <c r="Z15" i="13"/>
  <c r="Y16" i="13"/>
  <c r="Z16" i="13" s="1"/>
  <c r="Y17" i="13"/>
  <c r="Z17" i="13"/>
  <c r="Y18" i="13"/>
  <c r="Z18" i="13" s="1"/>
  <c r="Y19" i="13"/>
  <c r="Z19" i="13"/>
  <c r="Y20" i="13"/>
  <c r="Z20" i="13" s="1"/>
  <c r="Y21" i="13"/>
  <c r="Z21" i="13"/>
  <c r="Y22" i="13"/>
  <c r="Z22" i="13" s="1"/>
  <c r="Y23" i="13"/>
  <c r="Z23" i="13"/>
  <c r="Y24" i="13"/>
  <c r="Z24" i="13" s="1"/>
  <c r="Y25" i="13"/>
  <c r="Z25" i="13"/>
  <c r="W11" i="13"/>
  <c r="W12" i="13"/>
  <c r="W13" i="13"/>
  <c r="W14" i="13"/>
  <c r="W15" i="13"/>
  <c r="W16" i="13"/>
  <c r="W17" i="13"/>
  <c r="W18" i="13"/>
  <c r="W19" i="13"/>
  <c r="W20" i="13"/>
  <c r="W21" i="13"/>
  <c r="W22" i="13"/>
  <c r="W23" i="13"/>
  <c r="W24" i="13"/>
  <c r="W25" i="13"/>
  <c r="W26" i="13"/>
  <c r="W27" i="13"/>
  <c r="W28" i="13"/>
  <c r="W29" i="13"/>
  <c r="W30" i="13"/>
  <c r="W31" i="13"/>
  <c r="W32" i="13"/>
  <c r="W33" i="13"/>
  <c r="W34" i="13"/>
  <c r="W35" i="13"/>
  <c r="W36" i="13"/>
  <c r="W37" i="13"/>
  <c r="W38" i="13"/>
  <c r="W39" i="13"/>
  <c r="W40" i="13"/>
  <c r="W41" i="13"/>
  <c r="W42" i="13"/>
  <c r="W43" i="13"/>
  <c r="W44" i="13"/>
  <c r="W45" i="13"/>
  <c r="W46" i="13"/>
  <c r="W47" i="13"/>
  <c r="W48" i="13"/>
  <c r="W49" i="13"/>
  <c r="W50" i="13"/>
  <c r="W51" i="13"/>
  <c r="W52" i="13"/>
  <c r="W53" i="13"/>
  <c r="W54" i="13"/>
  <c r="W55" i="13"/>
  <c r="W56" i="13"/>
  <c r="W57" i="13"/>
  <c r="W58" i="13"/>
  <c r="W59" i="13"/>
  <c r="W60" i="13"/>
  <c r="W61" i="13"/>
  <c r="W62" i="13"/>
  <c r="W63" i="13"/>
  <c r="W64" i="13"/>
  <c r="W65" i="13"/>
  <c r="W66" i="13"/>
  <c r="W67" i="13"/>
  <c r="W68" i="13"/>
  <c r="W69" i="13"/>
  <c r="W70" i="13"/>
  <c r="X70" i="13" s="1"/>
  <c r="W71" i="13"/>
  <c r="X71" i="13" s="1"/>
  <c r="W72" i="13"/>
  <c r="W73" i="13"/>
  <c r="W74" i="13"/>
  <c r="X74" i="13" s="1"/>
  <c r="W75" i="13"/>
  <c r="X75" i="13" s="1"/>
  <c r="W76" i="13"/>
  <c r="X76" i="13" s="1"/>
  <c r="W77" i="13"/>
  <c r="W78" i="13"/>
  <c r="X78" i="13" s="1"/>
  <c r="W79" i="13"/>
  <c r="X79" i="13" s="1"/>
  <c r="W80" i="13"/>
  <c r="X80" i="13" s="1"/>
  <c r="W81" i="13"/>
  <c r="W82" i="13"/>
  <c r="X82" i="13" s="1"/>
  <c r="W83" i="13"/>
  <c r="W84" i="13"/>
  <c r="W85" i="13"/>
  <c r="W86" i="13"/>
  <c r="X86" i="13" s="1"/>
  <c r="W87" i="13"/>
  <c r="X87" i="13" s="1"/>
  <c r="W88" i="13"/>
  <c r="W89" i="13"/>
  <c r="W90" i="13"/>
  <c r="X90" i="13" s="1"/>
  <c r="W91" i="13"/>
  <c r="X91" i="13" s="1"/>
  <c r="W92" i="13"/>
  <c r="X92" i="13" s="1"/>
  <c r="W93" i="13"/>
  <c r="W94" i="13"/>
  <c r="X94" i="13" s="1"/>
  <c r="W95" i="13"/>
  <c r="X95" i="13" s="1"/>
  <c r="W96" i="13"/>
  <c r="X96" i="13" s="1"/>
  <c r="W97" i="13"/>
  <c r="W98" i="13"/>
  <c r="X98" i="13" s="1"/>
  <c r="W99" i="13"/>
  <c r="W100" i="13"/>
  <c r="W101" i="13"/>
  <c r="W102" i="13"/>
  <c r="X102" i="13" s="1"/>
  <c r="W103" i="13"/>
  <c r="X103" i="13" s="1"/>
  <c r="W104" i="13"/>
  <c r="W105" i="13"/>
  <c r="W106" i="13"/>
  <c r="X106" i="13" s="1"/>
  <c r="W107" i="13"/>
  <c r="X107" i="13" s="1"/>
  <c r="W108" i="13"/>
  <c r="X108" i="13" s="1"/>
  <c r="W109" i="13"/>
  <c r="W110" i="13"/>
  <c r="X110" i="13" s="1"/>
  <c r="W111" i="13"/>
  <c r="X111" i="13" s="1"/>
  <c r="W112" i="13"/>
  <c r="X112" i="13" s="1"/>
  <c r="W113" i="13"/>
  <c r="W114" i="13"/>
  <c r="W115" i="13"/>
  <c r="X115" i="13" s="1"/>
  <c r="W116" i="13"/>
  <c r="X116" i="13" s="1"/>
  <c r="W117" i="13"/>
  <c r="W118" i="13"/>
  <c r="W119" i="13"/>
  <c r="X119" i="13" s="1"/>
  <c r="W120" i="13"/>
  <c r="X120" i="13" s="1"/>
  <c r="W121" i="13"/>
  <c r="W122" i="13"/>
  <c r="W123" i="13"/>
  <c r="X123" i="13" s="1"/>
  <c r="W124" i="13"/>
  <c r="X124" i="13" s="1"/>
  <c r="W125" i="13"/>
  <c r="W126" i="13"/>
  <c r="W127" i="13"/>
  <c r="X127" i="13" s="1"/>
  <c r="W128" i="13"/>
  <c r="X128" i="13" s="1"/>
  <c r="W129" i="13"/>
  <c r="W130" i="13"/>
  <c r="W131" i="13"/>
  <c r="X131" i="13" s="1"/>
  <c r="W132" i="13"/>
  <c r="X132" i="13" s="1"/>
  <c r="W133" i="13"/>
  <c r="W134" i="13"/>
  <c r="W135" i="13"/>
  <c r="X135" i="13" s="1"/>
  <c r="W136" i="13"/>
  <c r="X136" i="13" s="1"/>
  <c r="W137" i="13"/>
  <c r="W138" i="13"/>
  <c r="W139" i="13"/>
  <c r="X139" i="13" s="1"/>
  <c r="W140" i="13"/>
  <c r="X140" i="13" s="1"/>
  <c r="W141" i="13"/>
  <c r="W142" i="13"/>
  <c r="W143" i="13"/>
  <c r="X143" i="13" s="1"/>
  <c r="W144" i="13"/>
  <c r="X144" i="13" s="1"/>
  <c r="W145" i="13"/>
  <c r="W146" i="13"/>
  <c r="W7" i="13"/>
  <c r="W8" i="13"/>
  <c r="W9" i="13"/>
  <c r="X9" i="13" s="1"/>
  <c r="W10" i="13"/>
  <c r="X10" i="13" s="1"/>
  <c r="X11" i="13"/>
  <c r="X12" i="13"/>
  <c r="X13" i="13"/>
  <c r="X14" i="13"/>
  <c r="X15" i="13"/>
  <c r="X16" i="13"/>
  <c r="X17" i="13"/>
  <c r="X18" i="13"/>
  <c r="X19" i="13"/>
  <c r="X20" i="13"/>
  <c r="X21" i="13"/>
  <c r="X22" i="13"/>
  <c r="X23" i="13"/>
  <c r="X24" i="13"/>
  <c r="X25" i="13"/>
  <c r="X26" i="13"/>
  <c r="X27" i="13"/>
  <c r="X28" i="13"/>
  <c r="X29" i="13"/>
  <c r="X30" i="13"/>
  <c r="X31" i="13"/>
  <c r="X32" i="13"/>
  <c r="X33" i="13"/>
  <c r="X34" i="13"/>
  <c r="X35" i="13"/>
  <c r="X36" i="13"/>
  <c r="X37" i="13"/>
  <c r="X38" i="13"/>
  <c r="X39" i="13"/>
  <c r="X40" i="13"/>
  <c r="X41" i="13"/>
  <c r="X42" i="13"/>
  <c r="X43" i="13"/>
  <c r="X44" i="13"/>
  <c r="X45" i="13"/>
  <c r="X46" i="13"/>
  <c r="X47" i="13"/>
  <c r="X48" i="13"/>
  <c r="X49" i="13"/>
  <c r="X50" i="13"/>
  <c r="X51" i="13"/>
  <c r="X52" i="13"/>
  <c r="X53" i="13"/>
  <c r="X54" i="13"/>
  <c r="X55" i="13"/>
  <c r="X56" i="13"/>
  <c r="X57" i="13"/>
  <c r="X58" i="13"/>
  <c r="X59" i="13"/>
  <c r="X60" i="13"/>
  <c r="X61" i="13"/>
  <c r="X62" i="13"/>
  <c r="X63" i="13"/>
  <c r="X64" i="13"/>
  <c r="X65" i="13"/>
  <c r="X66" i="13"/>
  <c r="X67" i="13"/>
  <c r="X68" i="13"/>
  <c r="X69" i="13"/>
  <c r="X72" i="13"/>
  <c r="X73" i="13"/>
  <c r="X77" i="13"/>
  <c r="X81" i="13"/>
  <c r="X83" i="13"/>
  <c r="X84" i="13"/>
  <c r="X85" i="13"/>
  <c r="X88" i="13"/>
  <c r="X89" i="13"/>
  <c r="X93" i="13"/>
  <c r="X97" i="13"/>
  <c r="X99" i="13"/>
  <c r="X100" i="13"/>
  <c r="X101" i="13"/>
  <c r="X104" i="13"/>
  <c r="X105" i="13"/>
  <c r="X109" i="13"/>
  <c r="X113" i="13"/>
  <c r="X114" i="13"/>
  <c r="X117" i="13"/>
  <c r="X118" i="13"/>
  <c r="X121" i="13"/>
  <c r="X122" i="13"/>
  <c r="X125" i="13"/>
  <c r="X126" i="13"/>
  <c r="X129" i="13"/>
  <c r="X130" i="13"/>
  <c r="X133" i="13"/>
  <c r="X134" i="13"/>
  <c r="X137" i="13"/>
  <c r="X138" i="13"/>
  <c r="X141" i="13"/>
  <c r="X142" i="13"/>
  <c r="X145" i="13"/>
  <c r="X146" i="13"/>
  <c r="L18" i="13"/>
  <c r="AN172" i="13" l="1"/>
  <c r="AL319" i="13"/>
  <c r="AL315" i="13"/>
  <c r="AL311" i="13"/>
  <c r="AN311" i="13" s="1"/>
  <c r="AL303" i="13"/>
  <c r="AL299" i="13"/>
  <c r="AL295" i="13"/>
  <c r="AL287" i="13"/>
  <c r="AL283" i="13"/>
  <c r="AN283" i="13" s="1"/>
  <c r="AL279" i="13"/>
  <c r="AL267" i="13"/>
  <c r="AL263" i="13"/>
  <c r="AL255" i="13"/>
  <c r="AL251" i="13"/>
  <c r="AL247" i="13"/>
  <c r="AL239" i="13"/>
  <c r="AL235" i="13"/>
  <c r="AL231" i="13"/>
  <c r="AL223" i="13"/>
  <c r="AL219" i="13"/>
  <c r="AL215" i="13"/>
  <c r="AL207" i="13"/>
  <c r="AL199" i="13"/>
  <c r="AL191" i="13"/>
  <c r="AL187" i="13"/>
  <c r="AL183" i="13"/>
  <c r="AL167" i="13"/>
  <c r="AL127" i="13"/>
  <c r="AN127" i="13" s="1"/>
  <c r="AL107" i="13"/>
  <c r="AL103" i="13"/>
  <c r="AL71" i="13"/>
  <c r="AL31" i="13"/>
  <c r="AN31" i="13" s="1"/>
  <c r="AM296" i="13"/>
  <c r="AM260" i="13"/>
  <c r="AM248" i="13"/>
  <c r="AM196" i="13"/>
  <c r="AL321" i="13"/>
  <c r="AN321" i="13" s="1"/>
  <c r="AL317" i="13"/>
  <c r="AL308" i="13"/>
  <c r="AL304" i="13"/>
  <c r="AL300" i="13"/>
  <c r="AL296" i="13"/>
  <c r="AN296" i="13" s="1"/>
  <c r="AL292" i="13"/>
  <c r="AL288" i="13"/>
  <c r="AL284" i="13"/>
  <c r="AN284" i="13" s="1"/>
  <c r="AL280" i="13"/>
  <c r="AL276" i="13"/>
  <c r="AL272" i="13"/>
  <c r="AL268" i="13"/>
  <c r="AN268" i="13" s="1"/>
  <c r="AL264" i="13"/>
  <c r="AL260" i="13"/>
  <c r="AL256" i="13"/>
  <c r="AL252" i="13"/>
  <c r="AN252" i="13" s="1"/>
  <c r="AL248" i="13"/>
  <c r="AN248" i="13" s="1"/>
  <c r="AL244" i="13"/>
  <c r="AL240" i="13"/>
  <c r="AL232" i="13"/>
  <c r="AN232" i="13" s="1"/>
  <c r="AL228" i="13"/>
  <c r="AL224" i="13"/>
  <c r="AL220" i="13"/>
  <c r="AL216" i="13"/>
  <c r="AN216" i="13" s="1"/>
  <c r="AL212" i="13"/>
  <c r="AL208" i="13"/>
  <c r="AL204" i="13"/>
  <c r="AL200" i="13"/>
  <c r="AN200" i="13" s="1"/>
  <c r="AL196" i="13"/>
  <c r="AL192" i="13"/>
  <c r="AL188" i="13"/>
  <c r="AL184" i="13"/>
  <c r="AN184" i="13" s="1"/>
  <c r="AL180" i="13"/>
  <c r="AL176" i="13"/>
  <c r="AL168" i="13"/>
  <c r="AL164" i="13"/>
  <c r="AN164" i="13" s="1"/>
  <c r="AL160" i="13"/>
  <c r="AL156" i="13"/>
  <c r="AL152" i="13"/>
  <c r="AL148" i="13"/>
  <c r="AN148" i="13" s="1"/>
  <c r="AL144" i="13"/>
  <c r="AN144" i="13" s="1"/>
  <c r="AL140" i="13"/>
  <c r="AL136" i="13"/>
  <c r="AL132" i="13"/>
  <c r="AN132" i="13" s="1"/>
  <c r="AL128" i="13"/>
  <c r="AL124" i="13"/>
  <c r="AL120" i="13"/>
  <c r="AL108" i="13"/>
  <c r="AL175" i="13"/>
  <c r="AL171" i="13"/>
  <c r="AL159" i="13"/>
  <c r="AL155" i="13"/>
  <c r="AL151" i="13"/>
  <c r="AL139" i="13"/>
  <c r="AL135" i="13"/>
  <c r="AL123" i="13"/>
  <c r="AN123" i="13" s="1"/>
  <c r="AL119" i="13"/>
  <c r="AL111" i="13"/>
  <c r="AL95" i="13"/>
  <c r="AL91" i="13"/>
  <c r="AL87" i="13"/>
  <c r="AL79" i="13"/>
  <c r="AL63" i="13"/>
  <c r="AL59" i="13"/>
  <c r="AN59" i="13" s="1"/>
  <c r="AL55" i="13"/>
  <c r="AL47" i="13"/>
  <c r="AL43" i="13"/>
  <c r="AL39" i="13"/>
  <c r="AN39" i="13" s="1"/>
  <c r="AL27" i="13"/>
  <c r="AL23" i="13"/>
  <c r="AL19" i="13"/>
  <c r="AL15" i="13"/>
  <c r="AM316" i="13"/>
  <c r="AN316" i="13" s="1"/>
  <c r="AM312" i="13"/>
  <c r="AN312" i="13" s="1"/>
  <c r="AM304" i="13"/>
  <c r="AM300" i="13"/>
  <c r="AM288" i="13"/>
  <c r="AM284" i="13"/>
  <c r="AM280" i="13"/>
  <c r="AM276" i="13"/>
  <c r="AM272" i="13"/>
  <c r="AM268" i="13"/>
  <c r="AM252" i="13"/>
  <c r="AM244" i="13"/>
  <c r="AM240" i="13"/>
  <c r="AM236" i="13"/>
  <c r="AN236" i="13" s="1"/>
  <c r="AM232" i="13"/>
  <c r="AM224" i="13"/>
  <c r="AN224" i="13" s="1"/>
  <c r="AM220" i="13"/>
  <c r="AM216" i="13"/>
  <c r="AM208" i="13"/>
  <c r="AM204" i="13"/>
  <c r="AM188" i="13"/>
  <c r="AM184" i="13"/>
  <c r="AM180" i="13"/>
  <c r="AM176" i="13"/>
  <c r="AN176" i="13" s="1"/>
  <c r="AM172" i="13"/>
  <c r="AM168" i="13"/>
  <c r="AM160" i="13"/>
  <c r="AM156" i="13"/>
  <c r="AM152" i="13"/>
  <c r="AM140" i="13"/>
  <c r="AM132" i="13"/>
  <c r="AM124" i="13"/>
  <c r="AM120" i="13"/>
  <c r="AM116" i="13"/>
  <c r="AM112" i="13"/>
  <c r="AM108" i="13"/>
  <c r="AM104" i="13"/>
  <c r="AM96" i="13"/>
  <c r="AM92" i="13"/>
  <c r="AM84" i="13"/>
  <c r="AM80" i="13"/>
  <c r="AM76" i="13"/>
  <c r="AM60" i="13"/>
  <c r="AM56" i="13"/>
  <c r="AM52" i="13"/>
  <c r="AM48" i="13"/>
  <c r="AM44" i="13"/>
  <c r="AN44" i="13" s="1"/>
  <c r="AM40" i="13"/>
  <c r="AM32" i="13"/>
  <c r="AM28" i="13"/>
  <c r="AM20" i="13"/>
  <c r="AM16" i="13"/>
  <c r="AM12" i="13"/>
  <c r="M19" i="13"/>
  <c r="N19" i="13" s="1"/>
  <c r="AN277" i="13"/>
  <c r="AN213" i="13"/>
  <c r="AN21" i="13"/>
  <c r="AN119" i="13"/>
  <c r="AN77" i="13"/>
  <c r="AN308" i="13"/>
  <c r="AN260" i="13"/>
  <c r="AN212" i="13"/>
  <c r="AN180" i="13"/>
  <c r="AN120" i="13"/>
  <c r="AN103" i="13"/>
  <c r="AN79" i="13"/>
  <c r="AN129" i="13"/>
  <c r="AN37" i="13"/>
  <c r="AN288" i="13"/>
  <c r="AL323" i="13"/>
  <c r="AL307" i="13"/>
  <c r="AL291" i="13"/>
  <c r="AL275" i="13"/>
  <c r="AL259" i="13"/>
  <c r="AL243" i="13"/>
  <c r="AL227" i="13"/>
  <c r="AL211" i="13"/>
  <c r="AL195" i="13"/>
  <c r="AL179" i="13"/>
  <c r="AL163" i="13"/>
  <c r="AL147" i="13"/>
  <c r="AL131" i="13"/>
  <c r="AL115" i="13"/>
  <c r="AL99" i="13"/>
  <c r="AL83" i="13"/>
  <c r="AL67" i="13"/>
  <c r="AL51" i="13"/>
  <c r="AL35" i="13"/>
  <c r="AL11" i="13"/>
  <c r="AN11" i="13" s="1"/>
  <c r="AM320" i="13"/>
  <c r="AN320" i="13" s="1"/>
  <c r="AM292" i="13"/>
  <c r="AN292" i="13" s="1"/>
  <c r="AM256" i="13"/>
  <c r="AN256" i="13" s="1"/>
  <c r="AM228" i="13"/>
  <c r="AN228" i="13" s="1"/>
  <c r="AM192" i="13"/>
  <c r="AN192" i="13" s="1"/>
  <c r="AM164" i="13"/>
  <c r="AM128" i="13"/>
  <c r="AN128" i="13" s="1"/>
  <c r="AM100" i="13"/>
  <c r="AM64" i="13"/>
  <c r="AM36" i="13"/>
  <c r="AM11" i="13"/>
  <c r="AL80" i="13"/>
  <c r="AN80" i="13" s="1"/>
  <c r="AL116" i="13"/>
  <c r="AN116" i="13" s="1"/>
  <c r="AL112" i="13"/>
  <c r="AN112" i="13" s="1"/>
  <c r="AL104" i="13"/>
  <c r="AN104" i="13" s="1"/>
  <c r="AL100" i="13"/>
  <c r="AN100" i="13" s="1"/>
  <c r="AL96" i="13"/>
  <c r="AN96" i="13" s="1"/>
  <c r="AL92" i="13"/>
  <c r="AN92" i="13" s="1"/>
  <c r="AL88" i="13"/>
  <c r="AN88" i="13" s="1"/>
  <c r="AL84" i="13"/>
  <c r="AL76" i="13"/>
  <c r="AN76" i="13" s="1"/>
  <c r="AL72" i="13"/>
  <c r="AL68" i="13"/>
  <c r="AN68" i="13" s="1"/>
  <c r="AL64" i="13"/>
  <c r="AL60" i="13"/>
  <c r="AN60" i="13" s="1"/>
  <c r="AL56" i="13"/>
  <c r="AL52" i="13"/>
  <c r="AN52" i="13" s="1"/>
  <c r="AL48" i="13"/>
  <c r="AN48" i="13" s="1"/>
  <c r="AL40" i="13"/>
  <c r="AL36" i="13"/>
  <c r="AN36" i="13" s="1"/>
  <c r="AL32" i="13"/>
  <c r="AN32" i="13" s="1"/>
  <c r="AL28" i="13"/>
  <c r="AN28" i="13" s="1"/>
  <c r="AL24" i="13"/>
  <c r="AN24" i="13" s="1"/>
  <c r="AL20" i="13"/>
  <c r="AN20" i="13" s="1"/>
  <c r="AL16" i="13"/>
  <c r="AL12" i="13"/>
  <c r="AN12" i="13" s="1"/>
  <c r="AL8" i="13"/>
  <c r="AM8" i="13"/>
  <c r="AM321" i="13"/>
  <c r="AM317" i="13"/>
  <c r="AN317" i="13" s="1"/>
  <c r="AM313" i="13"/>
  <c r="AM309" i="13"/>
  <c r="AN309" i="13" s="1"/>
  <c r="AM305" i="13"/>
  <c r="AN305" i="13" s="1"/>
  <c r="AM301" i="13"/>
  <c r="AN301" i="13" s="1"/>
  <c r="AM297" i="13"/>
  <c r="AM293" i="13"/>
  <c r="AN293" i="13" s="1"/>
  <c r="AM289" i="13"/>
  <c r="AN289" i="13" s="1"/>
  <c r="AM285" i="13"/>
  <c r="AN285" i="13" s="1"/>
  <c r="AM281" i="13"/>
  <c r="AM277" i="13"/>
  <c r="AM273" i="13"/>
  <c r="AN273" i="13" s="1"/>
  <c r="AM269" i="13"/>
  <c r="AN269" i="13" s="1"/>
  <c r="AM265" i="13"/>
  <c r="AM261" i="13"/>
  <c r="AN261" i="13" s="1"/>
  <c r="AM257" i="13"/>
  <c r="AN257" i="13" s="1"/>
  <c r="AM253" i="13"/>
  <c r="AN253" i="13" s="1"/>
  <c r="AM249" i="13"/>
  <c r="AM245" i="13"/>
  <c r="AN245" i="13" s="1"/>
  <c r="AM241" i="13"/>
  <c r="AN241" i="13" s="1"/>
  <c r="AM237" i="13"/>
  <c r="AN237" i="13" s="1"/>
  <c r="AM233" i="13"/>
  <c r="AM229" i="13"/>
  <c r="AN229" i="13" s="1"/>
  <c r="AM225" i="13"/>
  <c r="AN225" i="13" s="1"/>
  <c r="AM221" i="13"/>
  <c r="AN221" i="13" s="1"/>
  <c r="AM217" i="13"/>
  <c r="AM213" i="13"/>
  <c r="AM209" i="13"/>
  <c r="AN209" i="13" s="1"/>
  <c r="AM205" i="13"/>
  <c r="AN205" i="13" s="1"/>
  <c r="AM201" i="13"/>
  <c r="AM197" i="13"/>
  <c r="AN197" i="13" s="1"/>
  <c r="AM193" i="13"/>
  <c r="AN193" i="13" s="1"/>
  <c r="AM189" i="13"/>
  <c r="AN189" i="13" s="1"/>
  <c r="AM185" i="13"/>
  <c r="AM181" i="13"/>
  <c r="AN181" i="13" s="1"/>
  <c r="AM177" i="13"/>
  <c r="AN177" i="13" s="1"/>
  <c r="AM173" i="13"/>
  <c r="AN173" i="13" s="1"/>
  <c r="AM169" i="13"/>
  <c r="AM165" i="13"/>
  <c r="AN165" i="13" s="1"/>
  <c r="AM161" i="13"/>
  <c r="AN161" i="13" s="1"/>
  <c r="AM157" i="13"/>
  <c r="AN157" i="13" s="1"/>
  <c r="AM153" i="13"/>
  <c r="AM149" i="13"/>
  <c r="AN149" i="13" s="1"/>
  <c r="AM145" i="13"/>
  <c r="AN145" i="13" s="1"/>
  <c r="AM141" i="13"/>
  <c r="AN141" i="13" s="1"/>
  <c r="AM137" i="13"/>
  <c r="AM133" i="13"/>
  <c r="AN133" i="13" s="1"/>
  <c r="AM129" i="13"/>
  <c r="AM125" i="13"/>
  <c r="AN125" i="13" s="1"/>
  <c r="AM121" i="13"/>
  <c r="AM117" i="13"/>
  <c r="AN117" i="13" s="1"/>
  <c r="AM113" i="13"/>
  <c r="AN113" i="13" s="1"/>
  <c r="AM109" i="13"/>
  <c r="AN109" i="13" s="1"/>
  <c r="AM105" i="13"/>
  <c r="AM101" i="13"/>
  <c r="AN101" i="13" s="1"/>
  <c r="AM97" i="13"/>
  <c r="AN97" i="13" s="1"/>
  <c r="AM93" i="13"/>
  <c r="AN93" i="13" s="1"/>
  <c r="AM89" i="13"/>
  <c r="AM85" i="13"/>
  <c r="AN85" i="13" s="1"/>
  <c r="AM81" i="13"/>
  <c r="AN81" i="13" s="1"/>
  <c r="AM77" i="13"/>
  <c r="AM73" i="13"/>
  <c r="AM69" i="13"/>
  <c r="AN69" i="13" s="1"/>
  <c r="AM65" i="13"/>
  <c r="AN65" i="13" s="1"/>
  <c r="AM61" i="13"/>
  <c r="AN61" i="13" s="1"/>
  <c r="AM57" i="13"/>
  <c r="AM53" i="13"/>
  <c r="AN53" i="13" s="1"/>
  <c r="AM49" i="13"/>
  <c r="AN49" i="13" s="1"/>
  <c r="AM45" i="13"/>
  <c r="AN45" i="13" s="1"/>
  <c r="AM41" i="13"/>
  <c r="AM37" i="13"/>
  <c r="AM33" i="13"/>
  <c r="AN33" i="13" s="1"/>
  <c r="AM29" i="13"/>
  <c r="AN29" i="13" s="1"/>
  <c r="AM25" i="13"/>
  <c r="AM21" i="13"/>
  <c r="AM17" i="13"/>
  <c r="AN17" i="13" s="1"/>
  <c r="AM13" i="13"/>
  <c r="AN13" i="13" s="1"/>
  <c r="AL313" i="13"/>
  <c r="AN313" i="13" s="1"/>
  <c r="AL314" i="13"/>
  <c r="AL233" i="13"/>
  <c r="AL234" i="13"/>
  <c r="AN234" i="13" s="1"/>
  <c r="AL201" i="13"/>
  <c r="AN201" i="13" s="1"/>
  <c r="AL202" i="13"/>
  <c r="AN202" i="13" s="1"/>
  <c r="AL169" i="13"/>
  <c r="AL170" i="13"/>
  <c r="AN170" i="13" s="1"/>
  <c r="AL153" i="13"/>
  <c r="AN153" i="13" s="1"/>
  <c r="AL154" i="13"/>
  <c r="AN154" i="13" s="1"/>
  <c r="AL105" i="13"/>
  <c r="AL106" i="13"/>
  <c r="AN106" i="13" s="1"/>
  <c r="AL73" i="13"/>
  <c r="AN73" i="13" s="1"/>
  <c r="AL74" i="13"/>
  <c r="AL25" i="13"/>
  <c r="AL26" i="13"/>
  <c r="AN26" i="13" s="1"/>
  <c r="AM314" i="13"/>
  <c r="AM315" i="13"/>
  <c r="AN315" i="13" s="1"/>
  <c r="AM146" i="13"/>
  <c r="AM147" i="13"/>
  <c r="AM138" i="13"/>
  <c r="AM139" i="13"/>
  <c r="AN139" i="13" s="1"/>
  <c r="AM130" i="13"/>
  <c r="AM131" i="13"/>
  <c r="AM122" i="13"/>
  <c r="AM123" i="13"/>
  <c r="AM110" i="13"/>
  <c r="AM111" i="13"/>
  <c r="AN111" i="13" s="1"/>
  <c r="AM94" i="13"/>
  <c r="AM95" i="13"/>
  <c r="AN95" i="13" s="1"/>
  <c r="AM82" i="13"/>
  <c r="AM83" i="13"/>
  <c r="AM74" i="13"/>
  <c r="AM75" i="13"/>
  <c r="AN75" i="13" s="1"/>
  <c r="AM66" i="13"/>
  <c r="AM67" i="13"/>
  <c r="AM58" i="13"/>
  <c r="AM59" i="13"/>
  <c r="AM46" i="13"/>
  <c r="AM47" i="13"/>
  <c r="AN47" i="13" s="1"/>
  <c r="AM30" i="13"/>
  <c r="AM31" i="13"/>
  <c r="AL297" i="13"/>
  <c r="AL298" i="13"/>
  <c r="AN298" i="13" s="1"/>
  <c r="AL281" i="13"/>
  <c r="AN281" i="13" s="1"/>
  <c r="AL282" i="13"/>
  <c r="AL265" i="13"/>
  <c r="AL266" i="13"/>
  <c r="AN266" i="13" s="1"/>
  <c r="AL249" i="13"/>
  <c r="AN249" i="13" s="1"/>
  <c r="AL250" i="13"/>
  <c r="AL217" i="13"/>
  <c r="AL218" i="13"/>
  <c r="AN218" i="13" s="1"/>
  <c r="AL185" i="13"/>
  <c r="AN185" i="13" s="1"/>
  <c r="AL186" i="13"/>
  <c r="AL137" i="13"/>
  <c r="AL138" i="13"/>
  <c r="AL121" i="13"/>
  <c r="AN121" i="13" s="1"/>
  <c r="AL122" i="13"/>
  <c r="AL89" i="13"/>
  <c r="AL90" i="13"/>
  <c r="AN90" i="13" s="1"/>
  <c r="AL57" i="13"/>
  <c r="AN57" i="13" s="1"/>
  <c r="AL58" i="13"/>
  <c r="AL41" i="13"/>
  <c r="AL42" i="13"/>
  <c r="AN42" i="13" s="1"/>
  <c r="AM322" i="13"/>
  <c r="AM323" i="13"/>
  <c r="AM286" i="13"/>
  <c r="AM287" i="13"/>
  <c r="AM258" i="13"/>
  <c r="AM259" i="13"/>
  <c r="AM250" i="13"/>
  <c r="AM251" i="13"/>
  <c r="AN251" i="13" s="1"/>
  <c r="AM222" i="13"/>
  <c r="AM223" i="13"/>
  <c r="AN223" i="13" s="1"/>
  <c r="AM194" i="13"/>
  <c r="AM195" i="13"/>
  <c r="AM186" i="13"/>
  <c r="AM187" i="13"/>
  <c r="AN187" i="13" s="1"/>
  <c r="AM158" i="13"/>
  <c r="AM159" i="13"/>
  <c r="AN159" i="13" s="1"/>
  <c r="AM18" i="13"/>
  <c r="AM19" i="13"/>
  <c r="AN19" i="13" s="1"/>
  <c r="AL310" i="13"/>
  <c r="AN310" i="13" s="1"/>
  <c r="AL290" i="13"/>
  <c r="AN290" i="13" s="1"/>
  <c r="AL246" i="13"/>
  <c r="AN246" i="13" s="1"/>
  <c r="AL226" i="13"/>
  <c r="AN226" i="13" s="1"/>
  <c r="AL182" i="13"/>
  <c r="AN182" i="13" s="1"/>
  <c r="AL162" i="13"/>
  <c r="AN162" i="13" s="1"/>
  <c r="AL118" i="13"/>
  <c r="AN118" i="13" s="1"/>
  <c r="AL98" i="13"/>
  <c r="AN98" i="13" s="1"/>
  <c r="AL54" i="13"/>
  <c r="AN54" i="13" s="1"/>
  <c r="AL34" i="13"/>
  <c r="AN34" i="13" s="1"/>
  <c r="AM319" i="13"/>
  <c r="AN319" i="13" s="1"/>
  <c r="AM282" i="13"/>
  <c r="AM219" i="13"/>
  <c r="AM211" i="13"/>
  <c r="AM175" i="13"/>
  <c r="AN175" i="13" s="1"/>
  <c r="AM127" i="13"/>
  <c r="AM91" i="13"/>
  <c r="AL10" i="13"/>
  <c r="AL306" i="13"/>
  <c r="AN306" i="13" s="1"/>
  <c r="AL262" i="13"/>
  <c r="AN262" i="13" s="1"/>
  <c r="AL242" i="13"/>
  <c r="AN242" i="13" s="1"/>
  <c r="AL198" i="13"/>
  <c r="AN198" i="13" s="1"/>
  <c r="AL178" i="13"/>
  <c r="AN178" i="13" s="1"/>
  <c r="AL134" i="13"/>
  <c r="AN134" i="13" s="1"/>
  <c r="AL114" i="13"/>
  <c r="AN114" i="13" s="1"/>
  <c r="AL70" i="13"/>
  <c r="AN70" i="13" s="1"/>
  <c r="AL50" i="13"/>
  <c r="AN50" i="13" s="1"/>
  <c r="AL14" i="13"/>
  <c r="AN14" i="13" s="1"/>
  <c r="AM291" i="13"/>
  <c r="AM255" i="13"/>
  <c r="AN255" i="13" s="1"/>
  <c r="AM155" i="13"/>
  <c r="AM35" i="13"/>
  <c r="AL322" i="13"/>
  <c r="AL278" i="13"/>
  <c r="AN278" i="13" s="1"/>
  <c r="AL258" i="13"/>
  <c r="AN258" i="13" s="1"/>
  <c r="AL214" i="13"/>
  <c r="AN214" i="13" s="1"/>
  <c r="AL194" i="13"/>
  <c r="AN194" i="13" s="1"/>
  <c r="AL150" i="13"/>
  <c r="AN150" i="13" s="1"/>
  <c r="AL130" i="13"/>
  <c r="AN130" i="13" s="1"/>
  <c r="AL86" i="13"/>
  <c r="AN86" i="13" s="1"/>
  <c r="AL66" i="13"/>
  <c r="AN66" i="13" s="1"/>
  <c r="AL22" i="13"/>
  <c r="AN22" i="13" s="1"/>
  <c r="AM10" i="13"/>
  <c r="AM303" i="13"/>
  <c r="AN303" i="13" s="1"/>
  <c r="AM267" i="13"/>
  <c r="AN267" i="13" s="1"/>
  <c r="AM227" i="13"/>
  <c r="AM191" i="13"/>
  <c r="AM99" i="13"/>
  <c r="AL318" i="13"/>
  <c r="AN318" i="13" s="1"/>
  <c r="AL302" i="13"/>
  <c r="AN302" i="13" s="1"/>
  <c r="AL286" i="13"/>
  <c r="AN286" i="13" s="1"/>
  <c r="AL270" i="13"/>
  <c r="AN270" i="13" s="1"/>
  <c r="AL254" i="13"/>
  <c r="AN254" i="13" s="1"/>
  <c r="AL238" i="13"/>
  <c r="AN238" i="13" s="1"/>
  <c r="AL222" i="13"/>
  <c r="AN222" i="13" s="1"/>
  <c r="AL206" i="13"/>
  <c r="AN206" i="13" s="1"/>
  <c r="AL190" i="13"/>
  <c r="AN190" i="13" s="1"/>
  <c r="AL174" i="13"/>
  <c r="AN174" i="13" s="1"/>
  <c r="AL158" i="13"/>
  <c r="AN158" i="13" s="1"/>
  <c r="AL142" i="13"/>
  <c r="AN142" i="13" s="1"/>
  <c r="AL126" i="13"/>
  <c r="AN126" i="13" s="1"/>
  <c r="AL110" i="13"/>
  <c r="AN110" i="13" s="1"/>
  <c r="AL94" i="13"/>
  <c r="AN94" i="13" s="1"/>
  <c r="AL78" i="13"/>
  <c r="AN78" i="13" s="1"/>
  <c r="AL62" i="13"/>
  <c r="AN62" i="13" s="1"/>
  <c r="AL46" i="13"/>
  <c r="AN46" i="13" s="1"/>
  <c r="AL30" i="13"/>
  <c r="AN30" i="13" s="1"/>
  <c r="AL18" i="13"/>
  <c r="AM307" i="13"/>
  <c r="AM299" i="13"/>
  <c r="AN299" i="13" s="1"/>
  <c r="AM271" i="13"/>
  <c r="AN271" i="13" s="1"/>
  <c r="AM243" i="13"/>
  <c r="AM235" i="13"/>
  <c r="AN235" i="13" s="1"/>
  <c r="AM207" i="13"/>
  <c r="AN207" i="13" s="1"/>
  <c r="AM179" i="13"/>
  <c r="AM171" i="13"/>
  <c r="AN171" i="13" s="1"/>
  <c r="AM143" i="13"/>
  <c r="AN143" i="13" s="1"/>
  <c r="AM115" i="13"/>
  <c r="AM107" i="13"/>
  <c r="AN107" i="13" s="1"/>
  <c r="AM79" i="13"/>
  <c r="AM51" i="13"/>
  <c r="AM43" i="13"/>
  <c r="AN43" i="13" s="1"/>
  <c r="AM15" i="13"/>
  <c r="AL294" i="13"/>
  <c r="AN294" i="13" s="1"/>
  <c r="AL274" i="13"/>
  <c r="AN274" i="13" s="1"/>
  <c r="AL230" i="13"/>
  <c r="AN230" i="13" s="1"/>
  <c r="AL210" i="13"/>
  <c r="AN210" i="13" s="1"/>
  <c r="AL166" i="13"/>
  <c r="AN166" i="13" s="1"/>
  <c r="AL146" i="13"/>
  <c r="AN146" i="13" s="1"/>
  <c r="AL102" i="13"/>
  <c r="AN102" i="13" s="1"/>
  <c r="AL82" i="13"/>
  <c r="AN82" i="13" s="1"/>
  <c r="AL38" i="13"/>
  <c r="AN38" i="13" s="1"/>
  <c r="AM275" i="13"/>
  <c r="AM239" i="13"/>
  <c r="AM203" i="13"/>
  <c r="AN203" i="13" s="1"/>
  <c r="AM163" i="13"/>
  <c r="AM63" i="13"/>
  <c r="AN63" i="13" s="1"/>
  <c r="AM27" i="13"/>
  <c r="AN27" i="13" s="1"/>
  <c r="AM311" i="13"/>
  <c r="AM295" i="13"/>
  <c r="AN295" i="13" s="1"/>
  <c r="AM279" i="13"/>
  <c r="AN279" i="13" s="1"/>
  <c r="AM263" i="13"/>
  <c r="AM247" i="13"/>
  <c r="AN247" i="13" s="1"/>
  <c r="AM231" i="13"/>
  <c r="AN231" i="13" s="1"/>
  <c r="AM215" i="13"/>
  <c r="AN215" i="13" s="1"/>
  <c r="AM199" i="13"/>
  <c r="AN199" i="13" s="1"/>
  <c r="AM183" i="13"/>
  <c r="AN183" i="13" s="1"/>
  <c r="AM167" i="13"/>
  <c r="AN167" i="13" s="1"/>
  <c r="AM151" i="13"/>
  <c r="AN151" i="13" s="1"/>
  <c r="AM135" i="13"/>
  <c r="AN135" i="13" s="1"/>
  <c r="AM119" i="13"/>
  <c r="AM103" i="13"/>
  <c r="AM87" i="13"/>
  <c r="AN87" i="13" s="1"/>
  <c r="AM71" i="13"/>
  <c r="AN71" i="13" s="1"/>
  <c r="AM55" i="13"/>
  <c r="AN55" i="13" s="1"/>
  <c r="AM39" i="13"/>
  <c r="AM23" i="13"/>
  <c r="AN23" i="13" s="1"/>
  <c r="AM264" i="13"/>
  <c r="AN264" i="13" s="1"/>
  <c r="AM200" i="13"/>
  <c r="AM136" i="13"/>
  <c r="AN136" i="13" s="1"/>
  <c r="AM72" i="13"/>
  <c r="S3" i="14"/>
  <c r="U3" i="14" s="1"/>
  <c r="S11" i="14"/>
  <c r="U11" i="14" s="1"/>
  <c r="S19" i="14"/>
  <c r="U19" i="14" s="1"/>
  <c r="S27" i="14"/>
  <c r="U27" i="14" s="1"/>
  <c r="S35" i="14"/>
  <c r="U35" i="14" s="1"/>
  <c r="S43" i="14"/>
  <c r="U43" i="14" s="1"/>
  <c r="S51" i="14"/>
  <c r="U51" i="14" s="1"/>
  <c r="S59" i="14"/>
  <c r="U59" i="14" s="1"/>
  <c r="S67" i="14"/>
  <c r="U67" i="14" s="1"/>
  <c r="S75" i="14"/>
  <c r="U75" i="14" s="1"/>
  <c r="S83" i="14"/>
  <c r="U83" i="14" s="1"/>
  <c r="S91" i="14"/>
  <c r="U91" i="14" s="1"/>
  <c r="S99" i="14"/>
  <c r="U99" i="14" s="1"/>
  <c r="S115" i="14"/>
  <c r="U115" i="14" s="1"/>
  <c r="S131" i="14"/>
  <c r="U131" i="14" s="1"/>
  <c r="T2" i="14"/>
  <c r="T3" i="14"/>
  <c r="T4" i="14"/>
  <c r="T5" i="14"/>
  <c r="T6" i="14"/>
  <c r="T7" i="14"/>
  <c r="T8" i="14"/>
  <c r="T9" i="14"/>
  <c r="T10" i="14"/>
  <c r="T11" i="14"/>
  <c r="T12" i="14"/>
  <c r="T13" i="14"/>
  <c r="T14" i="14"/>
  <c r="T15" i="14"/>
  <c r="T16" i="14"/>
  <c r="T17" i="14"/>
  <c r="T18" i="14"/>
  <c r="T19" i="14"/>
  <c r="T20" i="14"/>
  <c r="T21" i="14"/>
  <c r="T22" i="14"/>
  <c r="T23" i="14"/>
  <c r="T24" i="14"/>
  <c r="T25" i="14"/>
  <c r="T26" i="14"/>
  <c r="T27" i="14"/>
  <c r="T28" i="14"/>
  <c r="T29" i="14"/>
  <c r="T30" i="14"/>
  <c r="T31" i="14"/>
  <c r="T32" i="14"/>
  <c r="T33" i="14"/>
  <c r="T34" i="14"/>
  <c r="T35" i="14"/>
  <c r="T36" i="14"/>
  <c r="T37" i="14"/>
  <c r="T38" i="14"/>
  <c r="T39" i="14"/>
  <c r="T40" i="14"/>
  <c r="T41" i="14"/>
  <c r="T42" i="14"/>
  <c r="T43" i="14"/>
  <c r="T44" i="14"/>
  <c r="T45" i="14"/>
  <c r="T46" i="14"/>
  <c r="T47" i="14"/>
  <c r="T48" i="14"/>
  <c r="T49" i="14"/>
  <c r="T50" i="14"/>
  <c r="T51" i="14"/>
  <c r="T52" i="14"/>
  <c r="T53" i="14"/>
  <c r="T54" i="14"/>
  <c r="T55" i="14"/>
  <c r="T56" i="14"/>
  <c r="T57" i="14"/>
  <c r="T58" i="14"/>
  <c r="T59" i="14"/>
  <c r="T60" i="14"/>
  <c r="T61" i="14"/>
  <c r="T62" i="14"/>
  <c r="T63" i="14"/>
  <c r="T64" i="14"/>
  <c r="T65" i="14"/>
  <c r="T66" i="14"/>
  <c r="T67" i="14"/>
  <c r="T68" i="14"/>
  <c r="T69" i="14"/>
  <c r="T70" i="14"/>
  <c r="T71" i="14"/>
  <c r="T72" i="14"/>
  <c r="T73" i="14"/>
  <c r="T74" i="14"/>
  <c r="T75" i="14"/>
  <c r="T76" i="14"/>
  <c r="T77" i="14"/>
  <c r="T78" i="14"/>
  <c r="T79" i="14"/>
  <c r="T80" i="14"/>
  <c r="T81" i="14"/>
  <c r="T82" i="14"/>
  <c r="T83" i="14"/>
  <c r="T84" i="14"/>
  <c r="T85" i="14"/>
  <c r="T86" i="14"/>
  <c r="T87" i="14"/>
  <c r="T88" i="14"/>
  <c r="T89" i="14"/>
  <c r="T90" i="14"/>
  <c r="T91" i="14"/>
  <c r="T92" i="14"/>
  <c r="T93" i="14"/>
  <c r="T94" i="14"/>
  <c r="T95" i="14"/>
  <c r="T96" i="14"/>
  <c r="T97" i="14"/>
  <c r="T98" i="14"/>
  <c r="T99" i="14"/>
  <c r="T100" i="14"/>
  <c r="T101" i="14"/>
  <c r="T102" i="14"/>
  <c r="T103" i="14"/>
  <c r="T104" i="14"/>
  <c r="T105" i="14"/>
  <c r="T106" i="14"/>
  <c r="T107" i="14"/>
  <c r="T108" i="14"/>
  <c r="T109" i="14"/>
  <c r="T110" i="14"/>
  <c r="T111" i="14"/>
  <c r="T112" i="14"/>
  <c r="T113" i="14"/>
  <c r="T114" i="14"/>
  <c r="T115" i="14"/>
  <c r="T116" i="14"/>
  <c r="T117" i="14"/>
  <c r="T118" i="14"/>
  <c r="T119" i="14"/>
  <c r="T120" i="14"/>
  <c r="T121" i="14"/>
  <c r="T122" i="14"/>
  <c r="T123" i="14"/>
  <c r="T124" i="14"/>
  <c r="T125" i="14"/>
  <c r="T126" i="14"/>
  <c r="T127" i="14"/>
  <c r="T128" i="14"/>
  <c r="T129" i="14"/>
  <c r="T130" i="14"/>
  <c r="T131" i="14"/>
  <c r="T132" i="14"/>
  <c r="T133" i="14"/>
  <c r="T134" i="14"/>
  <c r="T135" i="14"/>
  <c r="T136" i="14"/>
  <c r="T137" i="14"/>
  <c r="T138" i="14"/>
  <c r="T139" i="14"/>
  <c r="T140" i="14"/>
  <c r="T141" i="14"/>
  <c r="T1" i="14"/>
  <c r="R2" i="14"/>
  <c r="S2" i="14" s="1"/>
  <c r="U2" i="14" s="1"/>
  <c r="R3" i="14"/>
  <c r="R4" i="14"/>
  <c r="S4" i="14" s="1"/>
  <c r="U4" i="14" s="1"/>
  <c r="R5" i="14"/>
  <c r="S5" i="14" s="1"/>
  <c r="U5" i="14" s="1"/>
  <c r="R6" i="14"/>
  <c r="S6" i="14" s="1"/>
  <c r="U6" i="14" s="1"/>
  <c r="R7" i="14"/>
  <c r="S7" i="14" s="1"/>
  <c r="U7" i="14" s="1"/>
  <c r="R8" i="14"/>
  <c r="S8" i="14" s="1"/>
  <c r="U8" i="14" s="1"/>
  <c r="R9" i="14"/>
  <c r="S9" i="14" s="1"/>
  <c r="U9" i="14" s="1"/>
  <c r="R10" i="14"/>
  <c r="S10" i="14" s="1"/>
  <c r="U10" i="14" s="1"/>
  <c r="R11" i="14"/>
  <c r="R12" i="14"/>
  <c r="S12" i="14" s="1"/>
  <c r="U12" i="14" s="1"/>
  <c r="R13" i="14"/>
  <c r="S13" i="14" s="1"/>
  <c r="U13" i="14" s="1"/>
  <c r="R14" i="14"/>
  <c r="S14" i="14" s="1"/>
  <c r="U14" i="14" s="1"/>
  <c r="R15" i="14"/>
  <c r="S15" i="14" s="1"/>
  <c r="U15" i="14" s="1"/>
  <c r="R16" i="14"/>
  <c r="S16" i="14" s="1"/>
  <c r="U16" i="14" s="1"/>
  <c r="R17" i="14"/>
  <c r="S17" i="14" s="1"/>
  <c r="U17" i="14" s="1"/>
  <c r="R18" i="14"/>
  <c r="S18" i="14" s="1"/>
  <c r="U18" i="14" s="1"/>
  <c r="R19" i="14"/>
  <c r="R20" i="14"/>
  <c r="S20" i="14" s="1"/>
  <c r="U20" i="14" s="1"/>
  <c r="R21" i="14"/>
  <c r="S21" i="14" s="1"/>
  <c r="U21" i="14" s="1"/>
  <c r="R22" i="14"/>
  <c r="S22" i="14" s="1"/>
  <c r="U22" i="14" s="1"/>
  <c r="R23" i="14"/>
  <c r="S23" i="14" s="1"/>
  <c r="U23" i="14" s="1"/>
  <c r="R24" i="14"/>
  <c r="S24" i="14" s="1"/>
  <c r="U24" i="14" s="1"/>
  <c r="R25" i="14"/>
  <c r="S25" i="14" s="1"/>
  <c r="U25" i="14" s="1"/>
  <c r="R26" i="14"/>
  <c r="S26" i="14" s="1"/>
  <c r="U26" i="14" s="1"/>
  <c r="R27" i="14"/>
  <c r="R28" i="14"/>
  <c r="S28" i="14" s="1"/>
  <c r="U28" i="14" s="1"/>
  <c r="R29" i="14"/>
  <c r="S29" i="14" s="1"/>
  <c r="U29" i="14" s="1"/>
  <c r="R30" i="14"/>
  <c r="S30" i="14" s="1"/>
  <c r="U30" i="14" s="1"/>
  <c r="R31" i="14"/>
  <c r="S31" i="14" s="1"/>
  <c r="U31" i="14" s="1"/>
  <c r="R32" i="14"/>
  <c r="S32" i="14" s="1"/>
  <c r="U32" i="14" s="1"/>
  <c r="R33" i="14"/>
  <c r="S33" i="14" s="1"/>
  <c r="U33" i="14" s="1"/>
  <c r="R34" i="14"/>
  <c r="S34" i="14" s="1"/>
  <c r="U34" i="14" s="1"/>
  <c r="R35" i="14"/>
  <c r="R36" i="14"/>
  <c r="S36" i="14" s="1"/>
  <c r="U36" i="14" s="1"/>
  <c r="R37" i="14"/>
  <c r="S37" i="14" s="1"/>
  <c r="U37" i="14" s="1"/>
  <c r="R38" i="14"/>
  <c r="S38" i="14" s="1"/>
  <c r="U38" i="14" s="1"/>
  <c r="R39" i="14"/>
  <c r="S39" i="14" s="1"/>
  <c r="U39" i="14" s="1"/>
  <c r="R40" i="14"/>
  <c r="S40" i="14" s="1"/>
  <c r="U40" i="14" s="1"/>
  <c r="R41" i="14"/>
  <c r="S41" i="14" s="1"/>
  <c r="U41" i="14" s="1"/>
  <c r="R42" i="14"/>
  <c r="S42" i="14" s="1"/>
  <c r="U42" i="14" s="1"/>
  <c r="R43" i="14"/>
  <c r="R44" i="14"/>
  <c r="S44" i="14" s="1"/>
  <c r="U44" i="14" s="1"/>
  <c r="R45" i="14"/>
  <c r="S45" i="14" s="1"/>
  <c r="U45" i="14" s="1"/>
  <c r="R46" i="14"/>
  <c r="S46" i="14" s="1"/>
  <c r="U46" i="14" s="1"/>
  <c r="R47" i="14"/>
  <c r="S47" i="14" s="1"/>
  <c r="U47" i="14" s="1"/>
  <c r="R48" i="14"/>
  <c r="S48" i="14" s="1"/>
  <c r="U48" i="14" s="1"/>
  <c r="R49" i="14"/>
  <c r="S49" i="14" s="1"/>
  <c r="U49" i="14" s="1"/>
  <c r="R50" i="14"/>
  <c r="S50" i="14" s="1"/>
  <c r="U50" i="14" s="1"/>
  <c r="R51" i="14"/>
  <c r="R52" i="14"/>
  <c r="S52" i="14" s="1"/>
  <c r="U52" i="14" s="1"/>
  <c r="R53" i="14"/>
  <c r="S53" i="14" s="1"/>
  <c r="U53" i="14" s="1"/>
  <c r="R54" i="14"/>
  <c r="S54" i="14" s="1"/>
  <c r="U54" i="14" s="1"/>
  <c r="R55" i="14"/>
  <c r="S55" i="14" s="1"/>
  <c r="U55" i="14" s="1"/>
  <c r="R56" i="14"/>
  <c r="S56" i="14" s="1"/>
  <c r="U56" i="14" s="1"/>
  <c r="R57" i="14"/>
  <c r="S57" i="14" s="1"/>
  <c r="U57" i="14" s="1"/>
  <c r="R58" i="14"/>
  <c r="S58" i="14" s="1"/>
  <c r="U58" i="14" s="1"/>
  <c r="R59" i="14"/>
  <c r="R60" i="14"/>
  <c r="S60" i="14" s="1"/>
  <c r="U60" i="14" s="1"/>
  <c r="R61" i="14"/>
  <c r="S61" i="14" s="1"/>
  <c r="U61" i="14" s="1"/>
  <c r="R62" i="14"/>
  <c r="S62" i="14" s="1"/>
  <c r="U62" i="14" s="1"/>
  <c r="R63" i="14"/>
  <c r="S63" i="14" s="1"/>
  <c r="U63" i="14" s="1"/>
  <c r="R64" i="14"/>
  <c r="S64" i="14" s="1"/>
  <c r="U64" i="14" s="1"/>
  <c r="R65" i="14"/>
  <c r="S65" i="14" s="1"/>
  <c r="U65" i="14" s="1"/>
  <c r="R66" i="14"/>
  <c r="S66" i="14" s="1"/>
  <c r="U66" i="14" s="1"/>
  <c r="R67" i="14"/>
  <c r="R68" i="14"/>
  <c r="S68" i="14" s="1"/>
  <c r="U68" i="14" s="1"/>
  <c r="R69" i="14"/>
  <c r="S69" i="14" s="1"/>
  <c r="U69" i="14" s="1"/>
  <c r="R70" i="14"/>
  <c r="S70" i="14" s="1"/>
  <c r="U70" i="14" s="1"/>
  <c r="R71" i="14"/>
  <c r="S71" i="14" s="1"/>
  <c r="U71" i="14" s="1"/>
  <c r="R72" i="14"/>
  <c r="S72" i="14" s="1"/>
  <c r="U72" i="14" s="1"/>
  <c r="R73" i="14"/>
  <c r="S73" i="14" s="1"/>
  <c r="U73" i="14" s="1"/>
  <c r="R74" i="14"/>
  <c r="S74" i="14" s="1"/>
  <c r="U74" i="14" s="1"/>
  <c r="R75" i="14"/>
  <c r="R76" i="14"/>
  <c r="S76" i="14" s="1"/>
  <c r="U76" i="14" s="1"/>
  <c r="R77" i="14"/>
  <c r="S77" i="14" s="1"/>
  <c r="U77" i="14" s="1"/>
  <c r="R78" i="14"/>
  <c r="S78" i="14" s="1"/>
  <c r="U78" i="14" s="1"/>
  <c r="R79" i="14"/>
  <c r="S79" i="14" s="1"/>
  <c r="U79" i="14" s="1"/>
  <c r="R80" i="14"/>
  <c r="S80" i="14" s="1"/>
  <c r="U80" i="14" s="1"/>
  <c r="R81" i="14"/>
  <c r="S81" i="14" s="1"/>
  <c r="U81" i="14" s="1"/>
  <c r="R82" i="14"/>
  <c r="S82" i="14" s="1"/>
  <c r="U82" i="14" s="1"/>
  <c r="R83" i="14"/>
  <c r="R84" i="14"/>
  <c r="S84" i="14" s="1"/>
  <c r="U84" i="14" s="1"/>
  <c r="R85" i="14"/>
  <c r="S85" i="14" s="1"/>
  <c r="U85" i="14" s="1"/>
  <c r="R86" i="14"/>
  <c r="S86" i="14" s="1"/>
  <c r="U86" i="14" s="1"/>
  <c r="R87" i="14"/>
  <c r="S87" i="14" s="1"/>
  <c r="U87" i="14" s="1"/>
  <c r="R88" i="14"/>
  <c r="S88" i="14" s="1"/>
  <c r="U88" i="14" s="1"/>
  <c r="R89" i="14"/>
  <c r="S89" i="14" s="1"/>
  <c r="U89" i="14" s="1"/>
  <c r="R90" i="14"/>
  <c r="S90" i="14" s="1"/>
  <c r="U90" i="14" s="1"/>
  <c r="R91" i="14"/>
  <c r="R92" i="14"/>
  <c r="S92" i="14" s="1"/>
  <c r="U92" i="14" s="1"/>
  <c r="R93" i="14"/>
  <c r="S93" i="14" s="1"/>
  <c r="U93" i="14" s="1"/>
  <c r="R94" i="14"/>
  <c r="S94" i="14" s="1"/>
  <c r="U94" i="14" s="1"/>
  <c r="R95" i="14"/>
  <c r="S95" i="14" s="1"/>
  <c r="U95" i="14" s="1"/>
  <c r="R96" i="14"/>
  <c r="S96" i="14" s="1"/>
  <c r="U96" i="14" s="1"/>
  <c r="R97" i="14"/>
  <c r="S97" i="14" s="1"/>
  <c r="U97" i="14" s="1"/>
  <c r="R98" i="14"/>
  <c r="S98" i="14" s="1"/>
  <c r="U98" i="14" s="1"/>
  <c r="R99" i="14"/>
  <c r="R100" i="14"/>
  <c r="S100" i="14" s="1"/>
  <c r="U100" i="14" s="1"/>
  <c r="R101" i="14"/>
  <c r="S101" i="14" s="1"/>
  <c r="U101" i="14" s="1"/>
  <c r="R102" i="14"/>
  <c r="S102" i="14" s="1"/>
  <c r="U102" i="14" s="1"/>
  <c r="R103" i="14"/>
  <c r="S103" i="14" s="1"/>
  <c r="U103" i="14" s="1"/>
  <c r="R104" i="14"/>
  <c r="S104" i="14" s="1"/>
  <c r="U104" i="14" s="1"/>
  <c r="R105" i="14"/>
  <c r="S105" i="14" s="1"/>
  <c r="U105" i="14" s="1"/>
  <c r="R106" i="14"/>
  <c r="S106" i="14" s="1"/>
  <c r="U106" i="14" s="1"/>
  <c r="R107" i="14"/>
  <c r="S107" i="14" s="1"/>
  <c r="U107" i="14" s="1"/>
  <c r="R108" i="14"/>
  <c r="S108" i="14" s="1"/>
  <c r="U108" i="14" s="1"/>
  <c r="R109" i="14"/>
  <c r="S109" i="14" s="1"/>
  <c r="U109" i="14" s="1"/>
  <c r="R110" i="14"/>
  <c r="S110" i="14" s="1"/>
  <c r="U110" i="14" s="1"/>
  <c r="R111" i="14"/>
  <c r="S111" i="14" s="1"/>
  <c r="U111" i="14" s="1"/>
  <c r="R112" i="14"/>
  <c r="S112" i="14" s="1"/>
  <c r="U112" i="14" s="1"/>
  <c r="R113" i="14"/>
  <c r="S113" i="14" s="1"/>
  <c r="U113" i="14" s="1"/>
  <c r="R114" i="14"/>
  <c r="S114" i="14" s="1"/>
  <c r="U114" i="14" s="1"/>
  <c r="R115" i="14"/>
  <c r="R116" i="14"/>
  <c r="S116" i="14" s="1"/>
  <c r="U116" i="14" s="1"/>
  <c r="R117" i="14"/>
  <c r="S117" i="14" s="1"/>
  <c r="U117" i="14" s="1"/>
  <c r="R118" i="14"/>
  <c r="S118" i="14" s="1"/>
  <c r="U118" i="14" s="1"/>
  <c r="R119" i="14"/>
  <c r="S119" i="14" s="1"/>
  <c r="U119" i="14" s="1"/>
  <c r="R120" i="14"/>
  <c r="S120" i="14" s="1"/>
  <c r="U120" i="14" s="1"/>
  <c r="R121" i="14"/>
  <c r="S121" i="14" s="1"/>
  <c r="U121" i="14" s="1"/>
  <c r="R122" i="14"/>
  <c r="S122" i="14" s="1"/>
  <c r="U122" i="14" s="1"/>
  <c r="R123" i="14"/>
  <c r="S123" i="14" s="1"/>
  <c r="U123" i="14" s="1"/>
  <c r="R124" i="14"/>
  <c r="S124" i="14" s="1"/>
  <c r="U124" i="14" s="1"/>
  <c r="R125" i="14"/>
  <c r="S125" i="14" s="1"/>
  <c r="U125" i="14" s="1"/>
  <c r="R126" i="14"/>
  <c r="S126" i="14" s="1"/>
  <c r="U126" i="14" s="1"/>
  <c r="R127" i="14"/>
  <c r="S127" i="14" s="1"/>
  <c r="U127" i="14" s="1"/>
  <c r="R128" i="14"/>
  <c r="S128" i="14" s="1"/>
  <c r="U128" i="14" s="1"/>
  <c r="R129" i="14"/>
  <c r="S129" i="14" s="1"/>
  <c r="U129" i="14" s="1"/>
  <c r="R130" i="14"/>
  <c r="S130" i="14" s="1"/>
  <c r="U130" i="14" s="1"/>
  <c r="R131" i="14"/>
  <c r="R132" i="14"/>
  <c r="S132" i="14" s="1"/>
  <c r="U132" i="14" s="1"/>
  <c r="R133" i="14"/>
  <c r="S133" i="14" s="1"/>
  <c r="U133" i="14" s="1"/>
  <c r="R134" i="14"/>
  <c r="S134" i="14" s="1"/>
  <c r="U134" i="14" s="1"/>
  <c r="R135" i="14"/>
  <c r="S135" i="14" s="1"/>
  <c r="U135" i="14" s="1"/>
  <c r="R136" i="14"/>
  <c r="S136" i="14" s="1"/>
  <c r="U136" i="14" s="1"/>
  <c r="R137" i="14"/>
  <c r="S137" i="14" s="1"/>
  <c r="U137" i="14" s="1"/>
  <c r="R138" i="14"/>
  <c r="S138" i="14" s="1"/>
  <c r="U138" i="14" s="1"/>
  <c r="R139" i="14"/>
  <c r="S139" i="14" s="1"/>
  <c r="U139" i="14" s="1"/>
  <c r="R140" i="14"/>
  <c r="S140" i="14" s="1"/>
  <c r="U140" i="14" s="1"/>
  <c r="R141" i="14"/>
  <c r="S141" i="14" s="1"/>
  <c r="U141" i="14" s="1"/>
  <c r="R1" i="14"/>
  <c r="S1" i="14" s="1"/>
  <c r="U1" i="14" s="1"/>
  <c r="AF10" i="13"/>
  <c r="AG10" i="13" s="1"/>
  <c r="AD10" i="13"/>
  <c r="AE10" i="13" s="1"/>
  <c r="AF9" i="13"/>
  <c r="AG9" i="13" s="1"/>
  <c r="AD9" i="13"/>
  <c r="AE9" i="13" s="1"/>
  <c r="AF8" i="13"/>
  <c r="AG8" i="13" s="1"/>
  <c r="AD8" i="13"/>
  <c r="AE8" i="13" s="1"/>
  <c r="X8" i="13"/>
  <c r="AF7" i="13"/>
  <c r="AG7" i="13" s="1"/>
  <c r="AD7" i="13"/>
  <c r="AE7" i="13" s="1"/>
  <c r="Y7" i="13"/>
  <c r="Z7" i="13" s="1"/>
  <c r="K19" i="13" s="1"/>
  <c r="K20" i="13" s="1"/>
  <c r="X7" i="13"/>
  <c r="AK6" i="13"/>
  <c r="AM7" i="13" s="1"/>
  <c r="AD6" i="13"/>
  <c r="AE6" i="13" s="1"/>
  <c r="W6" i="13"/>
  <c r="X6" i="13" s="1"/>
  <c r="AN56" i="13" l="1"/>
  <c r="AN263" i="13"/>
  <c r="AN239" i="13"/>
  <c r="AN108" i="13"/>
  <c r="AN300" i="13"/>
  <c r="AN15" i="13"/>
  <c r="AN191" i="13"/>
  <c r="AN155" i="13"/>
  <c r="AN8" i="13"/>
  <c r="AN40" i="13"/>
  <c r="AN67" i="13"/>
  <c r="AN131" i="13"/>
  <c r="AN195" i="13"/>
  <c r="AN259" i="13"/>
  <c r="AN323" i="13"/>
  <c r="AN152" i="13"/>
  <c r="AN168" i="13"/>
  <c r="AN188" i="13"/>
  <c r="AN204" i="13"/>
  <c r="AN220" i="13"/>
  <c r="AN240" i="13"/>
  <c r="AN272" i="13"/>
  <c r="AN304" i="13"/>
  <c r="AN287" i="13"/>
  <c r="AN84" i="13"/>
  <c r="AN275" i="13"/>
  <c r="AN124" i="13"/>
  <c r="AN140" i="13"/>
  <c r="AN156" i="13"/>
  <c r="AN208" i="13"/>
  <c r="AN244" i="13"/>
  <c r="AN276" i="13"/>
  <c r="AN91" i="13"/>
  <c r="AN219" i="13"/>
  <c r="AN16" i="13"/>
  <c r="AN35" i="13"/>
  <c r="AN99" i="13"/>
  <c r="AN163" i="13"/>
  <c r="AN160" i="13"/>
  <c r="AN196" i="13"/>
  <c r="AN280" i="13"/>
  <c r="K23" i="13"/>
  <c r="K24" i="13" s="1"/>
  <c r="AN7" i="13"/>
  <c r="AN10" i="13"/>
  <c r="AN138" i="13"/>
  <c r="AN64" i="13"/>
  <c r="AN83" i="13"/>
  <c r="AN147" i="13"/>
  <c r="AN211" i="13"/>
  <c r="K21" i="13"/>
  <c r="AN322" i="13"/>
  <c r="AN41" i="13"/>
  <c r="AN89" i="13"/>
  <c r="AN137" i="13"/>
  <c r="AN217" i="13"/>
  <c r="AN265" i="13"/>
  <c r="AN297" i="13"/>
  <c r="AN25" i="13"/>
  <c r="AN105" i="13"/>
  <c r="AN169" i="13"/>
  <c r="AN233" i="13"/>
  <c r="AN227" i="13"/>
  <c r="AN291" i="13"/>
  <c r="AN18" i="13"/>
  <c r="AN58" i="13"/>
  <c r="AN122" i="13"/>
  <c r="AN186" i="13"/>
  <c r="AN250" i="13"/>
  <c r="AN282" i="13"/>
  <c r="AN74" i="13"/>
  <c r="AN314" i="13"/>
  <c r="AN72" i="13"/>
  <c r="AN51" i="13"/>
  <c r="AN115" i="13"/>
  <c r="AN179" i="13"/>
  <c r="AN243" i="13"/>
  <c r="AN307" i="13"/>
  <c r="L21" i="13"/>
  <c r="L19" i="13"/>
  <c r="L20" i="13" s="1"/>
  <c r="K25" i="13" l="1"/>
  <c r="K27" i="13"/>
  <c r="K26" i="13"/>
  <c r="K28" i="13" l="1"/>
  <c r="K29" i="13"/>
  <c r="K30" i="13"/>
  <c r="G10" i="12"/>
  <c r="H10" i="12"/>
  <c r="I10" i="12"/>
  <c r="J10" i="12"/>
  <c r="K10" i="12"/>
  <c r="L10" i="12"/>
  <c r="O10" i="12"/>
  <c r="G27" i="12"/>
  <c r="H28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N070373</author>
  </authors>
  <commentList>
    <comment ref="G1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N070373:</t>
        </r>
        <r>
          <rPr>
            <sz val="9"/>
            <color indexed="81"/>
            <rFont val="Tahoma"/>
            <family val="2"/>
          </rPr>
          <t xml:space="preserve">
Note: YTD cannot be calculated because there is not price for the 31/12/2014, and the previous one is 11/12/2014</t>
        </r>
      </text>
    </comment>
    <comment ref="G2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N070373:</t>
        </r>
        <r>
          <rPr>
            <sz val="9"/>
            <color indexed="81"/>
            <rFont val="Tahoma"/>
            <family val="2"/>
          </rPr>
          <t xml:space="preserve">
Note: Quarterly 1 performance cannot be calculated because there is not price for the 31/12/2014, and the previous one is 11/12/2014</t>
        </r>
      </text>
    </comment>
    <comment ref="H2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N070373:</t>
        </r>
        <r>
          <rPr>
            <sz val="9"/>
            <color indexed="81"/>
            <rFont val="Tahoma"/>
            <family val="2"/>
          </rPr>
          <t xml:space="preserve">
Note: Quarterly 4 performance cannot be calculated because there is not price for the 31/12/2014, and the previous one is 11/12/2014</t>
        </r>
      </text>
    </comment>
  </commentList>
</comments>
</file>

<file path=xl/sharedStrings.xml><?xml version="1.0" encoding="utf-8"?>
<sst xmlns="http://schemas.openxmlformats.org/spreadsheetml/2006/main" count="1653" uniqueCount="67">
  <si>
    <t>Date</t>
  </si>
  <si>
    <t>Value</t>
  </si>
  <si>
    <t>FUND PRICES</t>
  </si>
  <si>
    <t>Fund</t>
  </si>
  <si>
    <t>-</t>
  </si>
  <si>
    <t>Screening Period: 22/05/2014 to 10/08/2015. All Calculations in AED</t>
  </si>
  <si>
    <t>Fund: NBAD UAE GROWTH</t>
  </si>
  <si>
    <t>Cumulative Performance</t>
  </si>
  <si>
    <t>Anual Performance</t>
  </si>
  <si>
    <t>Quarterly Performance</t>
  </si>
  <si>
    <t>2015(YTD)</t>
  </si>
  <si>
    <t>Daily</t>
  </si>
  <si>
    <t>Weekly</t>
  </si>
  <si>
    <t>1 month</t>
  </si>
  <si>
    <t>3 months</t>
  </si>
  <si>
    <t>6 months</t>
  </si>
  <si>
    <t>1 year</t>
  </si>
  <si>
    <t>3 years</t>
  </si>
  <si>
    <t>5 years</t>
  </si>
  <si>
    <t>Inception</t>
  </si>
  <si>
    <t>Quarter 1</t>
  </si>
  <si>
    <t>Quarter 2</t>
  </si>
  <si>
    <t>Quarter 3</t>
  </si>
  <si>
    <t>Quarter 4</t>
  </si>
  <si>
    <t>Periodo</t>
  </si>
  <si>
    <t>Index</t>
  </si>
  <si>
    <t>Rent. Anualizada.</t>
  </si>
  <si>
    <t>Volatilidad</t>
  </si>
  <si>
    <t>Ratio Sharpe</t>
  </si>
  <si>
    <t>Máximo Drawdown</t>
  </si>
  <si>
    <t>Ratio</t>
  </si>
  <si>
    <t>Correlación</t>
  </si>
  <si>
    <t>R2</t>
  </si>
  <si>
    <t>Beta</t>
  </si>
  <si>
    <t>Alfa</t>
  </si>
  <si>
    <t>T.E.</t>
  </si>
  <si>
    <t>Info Ratio</t>
  </si>
  <si>
    <t>Jensen</t>
  </si>
  <si>
    <t>Treynor</t>
  </si>
  <si>
    <t>Statistics</t>
  </si>
  <si>
    <t>INDEX PRICES</t>
  </si>
  <si>
    <t>Max DD</t>
  </si>
  <si>
    <t>FECHA</t>
  </si>
  <si>
    <t>FIXING</t>
  </si>
  <si>
    <t>CAMBIO</t>
  </si>
  <si>
    <t>AED</t>
  </si>
  <si>
    <t>KER_BLOOMBERG</t>
  </si>
  <si>
    <t>NOMBRE_INDICE</t>
  </si>
  <si>
    <t>VALOR</t>
  </si>
  <si>
    <t>MSDUWI</t>
  </si>
  <si>
    <t>MSCI World (USD)</t>
  </si>
  <si>
    <t>Screening Period: 22/05/2014 to 10/08/2015. All Calculations in USD</t>
  </si>
  <si>
    <t>USD</t>
  </si>
  <si>
    <t xml:space="preserve">Fund </t>
  </si>
  <si>
    <t>IATURA DIVISA</t>
  </si>
  <si>
    <t>FECHA FIXING</t>
  </si>
  <si>
    <t>Cancelar</t>
  </si>
  <si>
    <t>EONABERA</t>
  </si>
  <si>
    <t>(Risk free)</t>
  </si>
  <si>
    <t>Common prices</t>
  </si>
  <si>
    <t>Daily Perf</t>
  </si>
  <si>
    <t>Perf ^ 2</t>
  </si>
  <si>
    <t>Max DD Perf</t>
  </si>
  <si>
    <t>Fund Perf</t>
  </si>
  <si>
    <t>Index Perf</t>
  </si>
  <si>
    <t>Fund Perf - Index Perf</t>
  </si>
  <si>
    <t>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</si>
</sst>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00"/>
    <numFmt numFmtId="165" formatCode="#,##0.0000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theme="5" tint="-0.24994659260841701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2" borderId="1" xfId="0" applyFont="1" applyFill="1" applyBorder="1" applyAlignment="1">
      <alignment vertical="center"/>
    </xf>
    <xf numFmtId="0" fontId="0" fillId="4" borderId="0" xfId="0" applyFill="1"/>
    <xf numFmtId="0" fontId="3" fillId="4" borderId="0" xfId="0" applyFont="1" applyFill="1"/>
    <xf numFmtId="0" fontId="2" fillId="3" borderId="4" xfId="0" applyFont="1" applyFill="1" applyBorder="1" applyAlignment="1">
      <alignment horizontal="right" vertical="center"/>
    </xf>
    <xf numFmtId="0" fontId="3" fillId="4" borderId="5" xfId="0" applyFont="1" applyFill="1" applyBorder="1"/>
    <xf numFmtId="0" fontId="4" fillId="4" borderId="6" xfId="0" applyFont="1" applyFill="1" applyBorder="1"/>
    <xf numFmtId="0" fontId="0" fillId="4" borderId="6" xfId="0" applyFill="1" applyBorder="1"/>
    <xf numFmtId="0" fontId="0" fillId="4" borderId="0" xfId="0" applyFill="1" applyBorder="1"/>
    <xf numFmtId="0" fontId="0" fillId="0" borderId="0" xfId="0" applyAlignment="1">
      <alignment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8" fillId="2" borderId="0" xfId="0" applyFont="1" applyFill="1"/>
    <xf numFmtId="0" fontId="8" fillId="4" borderId="0" xfId="0" applyFont="1" applyFill="1"/>
    <xf numFmtId="0" fontId="3" fillId="4" borderId="7" xfId="0" applyFont="1" applyFill="1" applyBorder="1" applyAlignment="1">
      <alignment horizontal="center"/>
    </xf>
    <xf numFmtId="0" fontId="7" fillId="4" borderId="0" xfId="0" applyFont="1" applyFill="1" applyAlignment="1">
      <alignment horizontal="left" wrapText="1"/>
    </xf>
    <xf numFmtId="4" fontId="0" fillId="0" borderId="0" xfId="0" applyNumberFormat="1"/>
    <xf numFmtId="0" fontId="3" fillId="4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10" fontId="0" fillId="5" borderId="8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/>
    </xf>
    <xf numFmtId="14" fontId="0" fillId="4" borderId="0" xfId="0" applyNumberFormat="1" applyFill="1"/>
    <xf numFmtId="10" fontId="0" fillId="0" borderId="0" xfId="1" applyNumberFormat="1" applyFont="1" applyFill="1"/>
    <xf numFmtId="10" fontId="0" fillId="4" borderId="0" xfId="1" applyNumberFormat="1" applyFont="1" applyFill="1"/>
    <xf numFmtId="0" fontId="2" fillId="2" borderId="1" xfId="0" applyFont="1" applyFill="1" applyBorder="1" applyAlignment="1">
      <alignment horizontal="right" vertical="center"/>
    </xf>
    <xf numFmtId="0" fontId="3" fillId="4" borderId="9" xfId="0" applyFont="1" applyFill="1" applyBorder="1" applyAlignment="1">
      <alignment horizontal="left"/>
    </xf>
    <xf numFmtId="10" fontId="0" fillId="4" borderId="9" xfId="1" applyNumberFormat="1" applyFont="1" applyFill="1" applyBorder="1"/>
    <xf numFmtId="10" fontId="0" fillId="5" borderId="0" xfId="1" applyNumberFormat="1" applyFont="1" applyFill="1"/>
    <xf numFmtId="0" fontId="3" fillId="4" borderId="5" xfId="0" applyFont="1" applyFill="1" applyBorder="1" applyAlignment="1">
      <alignment horizontal="left"/>
    </xf>
    <xf numFmtId="10" fontId="0" fillId="4" borderId="5" xfId="1" applyNumberFormat="1" applyFont="1" applyFill="1" applyBorder="1"/>
    <xf numFmtId="10" fontId="0" fillId="5" borderId="5" xfId="1" applyNumberFormat="1" applyFont="1" applyFill="1" applyBorder="1"/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3" fontId="0" fillId="5" borderId="9" xfId="2" applyNumberFormat="1" applyFont="1" applyFill="1" applyBorder="1" applyAlignment="1">
      <alignment horizontal="center"/>
    </xf>
    <xf numFmtId="10" fontId="0" fillId="4" borderId="9" xfId="1" applyNumberFormat="1" applyFont="1" applyFill="1" applyBorder="1" applyAlignment="1">
      <alignment horizontal="center"/>
    </xf>
    <xf numFmtId="43" fontId="0" fillId="5" borderId="5" xfId="2" applyFont="1" applyFill="1" applyBorder="1" applyAlignment="1">
      <alignment horizontal="center"/>
    </xf>
    <xf numFmtId="10" fontId="0" fillId="4" borderId="5" xfId="1" applyNumberFormat="1" applyFon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10" fontId="0" fillId="5" borderId="5" xfId="1" applyNumberFormat="1" applyFont="1" applyFill="1" applyBorder="1" applyAlignment="1">
      <alignment horizontal="center"/>
    </xf>
    <xf numFmtId="10" fontId="0" fillId="6" borderId="5" xfId="1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vertical="center"/>
    </xf>
    <xf numFmtId="0" fontId="2" fillId="7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0" borderId="13" xfId="0" applyBorder="1" applyAlignment="1">
      <alignment horizontal="center"/>
    </xf>
    <xf numFmtId="0" fontId="0" fillId="4" borderId="14" xfId="0" applyFill="1" applyBorder="1"/>
    <xf numFmtId="0" fontId="0" fillId="4" borderId="15" xfId="0" applyFill="1" applyBorder="1"/>
    <xf numFmtId="14" fontId="0" fillId="0" borderId="8" xfId="0" applyNumberFormat="1" applyBorder="1" applyAlignment="1">
      <alignment wrapText="1"/>
    </xf>
    <xf numFmtId="10" fontId="8" fillId="4" borderId="0" xfId="1" applyNumberFormat="1" applyFont="1" applyFill="1"/>
    <xf numFmtId="0" fontId="3" fillId="4" borderId="8" xfId="0" applyFont="1" applyFill="1" applyBorder="1"/>
    <xf numFmtId="0" fontId="0" fillId="4" borderId="8" xfId="0" applyFill="1" applyBorder="1"/>
    <xf numFmtId="0" fontId="0" fillId="0" borderId="8" xfId="0" applyBorder="1"/>
    <xf numFmtId="14" fontId="0" fillId="0" borderId="8" xfId="0" applyNumberFormat="1" applyBorder="1"/>
    <xf numFmtId="4" fontId="0" fillId="0" borderId="8" xfId="0" applyNumberFormat="1" applyBorder="1"/>
    <xf numFmtId="164" fontId="0" fillId="0" borderId="0" xfId="0" applyNumberFormat="1"/>
    <xf numFmtId="10" fontId="0" fillId="6" borderId="9" xfId="1" applyNumberFormat="1" applyFont="1" applyFill="1" applyBorder="1"/>
    <xf numFmtId="2" fontId="0" fillId="6" borderId="5" xfId="0" applyNumberFormat="1" applyFill="1" applyBorder="1"/>
    <xf numFmtId="2" fontId="0" fillId="6" borderId="5" xfId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65" fontId="0" fillId="0" borderId="0" xfId="0" applyNumberForma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left" wrapText="1"/>
    </xf>
    <xf numFmtId="0" fontId="2" fillId="2" borderId="1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47625</xdr:rowOff>
    </xdr:from>
    <xdr:to>
      <xdr:col>16</xdr:col>
      <xdr:colOff>67610</xdr:colOff>
      <xdr:row>7</xdr:row>
      <xdr:rowOff>9599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952500"/>
          <a:ext cx="6697010" cy="533474"/>
        </a:xfrm>
        <a:prstGeom prst="rect">
          <a:avLst/>
        </a:prstGeom>
      </xdr:spPr>
    </xdr:pic>
    <xdr:clientData/>
  </xdr:twoCellAnchor>
  <xdr:twoCellAnchor editAs="oneCell">
    <xdr:from>
      <xdr:col>5</xdr:col>
      <xdr:colOff>9525</xdr:colOff>
      <xdr:row>12</xdr:row>
      <xdr:rowOff>142875</xdr:rowOff>
    </xdr:from>
    <xdr:to>
      <xdr:col>16</xdr:col>
      <xdr:colOff>58082</xdr:colOff>
      <xdr:row>15</xdr:row>
      <xdr:rowOff>114376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71925" y="2571750"/>
          <a:ext cx="6677957" cy="54300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20</xdr:row>
      <xdr:rowOff>38100</xdr:rowOff>
    </xdr:from>
    <xdr:to>
      <xdr:col>16</xdr:col>
      <xdr:colOff>39031</xdr:colOff>
      <xdr:row>23</xdr:row>
      <xdr:rowOff>114390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62400" y="3990975"/>
          <a:ext cx="6668431" cy="6477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4</xdr:row>
      <xdr:rowOff>66675</xdr:rowOff>
    </xdr:from>
    <xdr:to>
      <xdr:col>19</xdr:col>
      <xdr:colOff>468001</xdr:colOff>
      <xdr:row>7</xdr:row>
      <xdr:rowOff>162018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76675" y="971550"/>
          <a:ext cx="9145276" cy="666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6"/>
  <sheetViews>
    <sheetView workbookViewId="0">
      <selection activeCell="AB29" sqref="AB29"/>
    </sheetView>
  </sheetViews>
  <sheetFormatPr baseColWidth="10" defaultColWidth="6.42578125" defaultRowHeight="15" x14ac:dyDescent="0.25"/>
  <cols>
    <col min="1" max="1" width="6.42578125" style="2"/>
    <col min="2" max="2" width="10.7109375" style="2" customWidth="1"/>
    <col min="3" max="3" width="6.140625" style="2" bestFit="1" customWidth="1"/>
    <col min="4" max="5" width="6.42578125" style="2"/>
    <col min="6" max="6" width="13" style="2" customWidth="1"/>
    <col min="7" max="7" width="9.85546875" style="2" bestFit="1" customWidth="1"/>
    <col min="8" max="8" width="10.42578125" style="2" customWidth="1"/>
    <col min="9" max="9" width="10.85546875" style="2" customWidth="1"/>
    <col min="10" max="11" width="9.140625" style="2" bestFit="1" customWidth="1"/>
    <col min="12" max="12" width="6.85546875" style="2" customWidth="1"/>
    <col min="13" max="14" width="7.140625" style="2" customWidth="1"/>
    <col min="15" max="15" width="9.42578125" style="2" bestFit="1" customWidth="1"/>
    <col min="16" max="17" width="6.42578125" style="2"/>
    <col min="18" max="18" width="23.5703125" style="2" customWidth="1"/>
    <col min="19" max="16384" width="6.42578125" style="2"/>
  </cols>
  <sheetData>
    <row r="1" spans="1:18" s="13" customFormat="1" ht="26.25" customHeight="1" x14ac:dyDescent="0.25">
      <c r="A1" s="12"/>
      <c r="B1" s="65" t="s">
        <v>6</v>
      </c>
      <c r="C1" s="65"/>
      <c r="D1" s="65"/>
      <c r="E1" s="65"/>
      <c r="F1" s="65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3" spans="1:18" x14ac:dyDescent="0.25">
      <c r="B3" s="3" t="s">
        <v>45</v>
      </c>
      <c r="F3" s="63" t="s">
        <v>5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8" x14ac:dyDescent="0.25">
      <c r="B4" s="61" t="s">
        <v>2</v>
      </c>
      <c r="C4" s="62"/>
      <c r="F4" s="6" t="s">
        <v>7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x14ac:dyDescent="0.25">
      <c r="B5" s="1" t="s">
        <v>0</v>
      </c>
      <c r="C5" s="1" t="s">
        <v>1</v>
      </c>
    </row>
    <row r="6" spans="1:18" x14ac:dyDescent="0.25">
      <c r="B6" s="10">
        <v>41781</v>
      </c>
      <c r="C6" s="16">
        <v>12.010999999999999</v>
      </c>
    </row>
    <row r="7" spans="1:18" x14ac:dyDescent="0.25">
      <c r="B7" s="10">
        <v>41788</v>
      </c>
      <c r="C7" s="16">
        <v>13.1082</v>
      </c>
    </row>
    <row r="8" spans="1:18" x14ac:dyDescent="0.25">
      <c r="B8" s="10">
        <v>41795</v>
      </c>
      <c r="C8" s="16">
        <v>12.5662</v>
      </c>
    </row>
    <row r="9" spans="1:18" x14ac:dyDescent="0.25">
      <c r="B9" s="10">
        <v>41802</v>
      </c>
      <c r="C9" s="16">
        <v>11.940799999999999</v>
      </c>
      <c r="G9" s="17" t="s">
        <v>11</v>
      </c>
      <c r="H9" s="17" t="s">
        <v>12</v>
      </c>
      <c r="I9" s="17" t="s">
        <v>13</v>
      </c>
      <c r="J9" s="17" t="s">
        <v>14</v>
      </c>
      <c r="K9" s="17" t="s">
        <v>15</v>
      </c>
      <c r="L9" s="17" t="s">
        <v>16</v>
      </c>
      <c r="M9" s="17" t="s">
        <v>17</v>
      </c>
      <c r="N9" s="17" t="s">
        <v>18</v>
      </c>
      <c r="O9" s="17" t="s">
        <v>19</v>
      </c>
    </row>
    <row r="10" spans="1:18" x14ac:dyDescent="0.25">
      <c r="B10" s="10">
        <v>41809</v>
      </c>
      <c r="C10" s="16">
        <v>11.462899999999999</v>
      </c>
      <c r="F10" s="18" t="s">
        <v>3</v>
      </c>
      <c r="G10" s="19">
        <f>C146/C145-1</f>
        <v>-3.3271419039547778E-3</v>
      </c>
      <c r="H10" s="19">
        <f>C146/C142-1</f>
        <v>5.4210894934556553E-3</v>
      </c>
      <c r="I10" s="19">
        <f>C146/C129-1</f>
        <v>4.8668494502262627E-2</v>
      </c>
      <c r="J10" s="19">
        <f>C146/C93-1</f>
        <v>3.4477272514576107E-2</v>
      </c>
      <c r="K10" s="19">
        <f>C146/C43-1</f>
        <v>7.9705402580657614E-2</v>
      </c>
      <c r="L10" s="19">
        <f>C146/C16-1</f>
        <v>-5.6577846815629163E-2</v>
      </c>
      <c r="M10" s="19" t="s">
        <v>4</v>
      </c>
      <c r="N10" s="19" t="s">
        <v>4</v>
      </c>
      <c r="O10" s="19">
        <f>C146/C6-1</f>
        <v>-7.9701939888435658E-2</v>
      </c>
    </row>
    <row r="11" spans="1:18" x14ac:dyDescent="0.25">
      <c r="B11" s="10">
        <v>41816</v>
      </c>
      <c r="C11" s="16">
        <v>10.771599999999999</v>
      </c>
    </row>
    <row r="12" spans="1:18" x14ac:dyDescent="0.25">
      <c r="B12" s="10">
        <v>41823</v>
      </c>
      <c r="C12" s="16">
        <v>11.107699999999999</v>
      </c>
      <c r="F12" s="6" t="s">
        <v>8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x14ac:dyDescent="0.25">
      <c r="B13" s="10">
        <v>41830</v>
      </c>
      <c r="C13" s="16">
        <v>11.516299999999999</v>
      </c>
    </row>
    <row r="14" spans="1:18" x14ac:dyDescent="0.25">
      <c r="B14" s="10">
        <v>41837</v>
      </c>
      <c r="C14" s="16">
        <v>12.146699999999999</v>
      </c>
    </row>
    <row r="15" spans="1:18" x14ac:dyDescent="0.25">
      <c r="B15" s="10">
        <v>41844</v>
      </c>
      <c r="C15" s="16">
        <v>11.600899999999999</v>
      </c>
    </row>
    <row r="16" spans="1:18" x14ac:dyDescent="0.25">
      <c r="B16" s="10">
        <v>41858</v>
      </c>
      <c r="C16" s="16">
        <v>11.7166</v>
      </c>
    </row>
    <row r="17" spans="2:18" x14ac:dyDescent="0.25">
      <c r="B17" s="10">
        <v>41879</v>
      </c>
      <c r="C17" s="16">
        <v>12.13</v>
      </c>
      <c r="G17" s="17" t="s">
        <v>10</v>
      </c>
      <c r="H17" s="17">
        <v>2014</v>
      </c>
      <c r="I17" s="17">
        <v>2013</v>
      </c>
      <c r="J17" s="17">
        <v>2012</v>
      </c>
      <c r="K17" s="17">
        <v>2011</v>
      </c>
      <c r="L17" s="17">
        <v>2010</v>
      </c>
      <c r="M17" s="8"/>
    </row>
    <row r="18" spans="2:18" x14ac:dyDescent="0.25">
      <c r="B18" s="10">
        <v>41886</v>
      </c>
      <c r="C18" s="16">
        <v>12.825200000000001</v>
      </c>
      <c r="F18" s="18" t="s">
        <v>3</v>
      </c>
      <c r="G18" s="19" t="s">
        <v>4</v>
      </c>
      <c r="H18" s="19" t="s">
        <v>4</v>
      </c>
      <c r="I18" s="19" t="s">
        <v>4</v>
      </c>
      <c r="J18" s="19" t="s">
        <v>4</v>
      </c>
      <c r="K18" s="19" t="s">
        <v>4</v>
      </c>
      <c r="L18" s="19" t="s">
        <v>4</v>
      </c>
    </row>
    <row r="19" spans="2:18" x14ac:dyDescent="0.25">
      <c r="B19" s="10">
        <v>41893</v>
      </c>
      <c r="C19" s="16">
        <v>12.674200000000001</v>
      </c>
    </row>
    <row r="20" spans="2:18" x14ac:dyDescent="0.25">
      <c r="B20" s="10">
        <v>41900</v>
      </c>
      <c r="C20" s="16">
        <v>13.025399999999999</v>
      </c>
      <c r="F20" s="6" t="s">
        <v>9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2:18" x14ac:dyDescent="0.25">
      <c r="B21" s="10">
        <v>41907</v>
      </c>
      <c r="C21" s="16">
        <v>12.7728</v>
      </c>
    </row>
    <row r="22" spans="2:18" x14ac:dyDescent="0.25">
      <c r="B22" s="10">
        <v>41914</v>
      </c>
      <c r="C22" s="16">
        <v>12.549300000000001</v>
      </c>
      <c r="F22" s="8"/>
    </row>
    <row r="23" spans="2:18" x14ac:dyDescent="0.25">
      <c r="B23" s="10">
        <v>41921</v>
      </c>
      <c r="C23" s="16">
        <v>12.5306</v>
      </c>
    </row>
    <row r="24" spans="2:18" x14ac:dyDescent="0.25">
      <c r="B24" s="10">
        <v>41942</v>
      </c>
      <c r="C24" s="16">
        <v>11.4963</v>
      </c>
    </row>
    <row r="25" spans="2:18" x14ac:dyDescent="0.25">
      <c r="B25" s="10">
        <v>41949</v>
      </c>
      <c r="C25" s="16">
        <v>11.2706</v>
      </c>
      <c r="G25" s="20">
        <v>2015</v>
      </c>
      <c r="H25" s="4">
        <v>2014</v>
      </c>
      <c r="I25" s="20">
        <v>2013</v>
      </c>
      <c r="J25" s="4">
        <v>2012</v>
      </c>
      <c r="K25" s="20">
        <v>2011</v>
      </c>
      <c r="L25" s="4">
        <v>2010</v>
      </c>
    </row>
    <row r="26" spans="2:18" x14ac:dyDescent="0.25">
      <c r="B26" s="10">
        <v>41956</v>
      </c>
      <c r="C26" s="16">
        <v>11.8361</v>
      </c>
      <c r="F26" s="5" t="s">
        <v>20</v>
      </c>
      <c r="G26" s="19" t="s">
        <v>4</v>
      </c>
      <c r="H26" s="19" t="s">
        <v>4</v>
      </c>
      <c r="I26" s="19" t="s">
        <v>4</v>
      </c>
      <c r="J26" s="19" t="s">
        <v>4</v>
      </c>
      <c r="K26" s="19" t="s">
        <v>4</v>
      </c>
      <c r="L26" s="19" t="s">
        <v>4</v>
      </c>
    </row>
    <row r="27" spans="2:18" x14ac:dyDescent="0.25">
      <c r="B27" s="10">
        <v>41963</v>
      </c>
      <c r="C27" s="16">
        <v>11.728400000000001</v>
      </c>
      <c r="F27" s="5" t="s">
        <v>21</v>
      </c>
      <c r="G27" s="19">
        <f>C123/C71-1</f>
        <v>0.11289504466735001</v>
      </c>
      <c r="H27" s="19" t="s">
        <v>4</v>
      </c>
      <c r="I27" s="19" t="s">
        <v>4</v>
      </c>
      <c r="J27" s="19" t="s">
        <v>4</v>
      </c>
      <c r="K27" s="19" t="s">
        <v>4</v>
      </c>
      <c r="L27" s="19" t="s">
        <v>4</v>
      </c>
    </row>
    <row r="28" spans="2:18" x14ac:dyDescent="0.25">
      <c r="B28" s="10">
        <v>41970</v>
      </c>
      <c r="C28" s="16">
        <v>11.483599999999999</v>
      </c>
      <c r="F28" s="5" t="s">
        <v>22</v>
      </c>
      <c r="G28" s="19" t="s">
        <v>4</v>
      </c>
      <c r="H28" s="19">
        <f>C21/C11-1</f>
        <v>0.18578484162055786</v>
      </c>
      <c r="I28" s="19" t="s">
        <v>4</v>
      </c>
      <c r="J28" s="19" t="s">
        <v>4</v>
      </c>
      <c r="K28" s="19" t="s">
        <v>4</v>
      </c>
      <c r="L28" s="19" t="s">
        <v>4</v>
      </c>
    </row>
    <row r="29" spans="2:18" x14ac:dyDescent="0.25">
      <c r="B29" s="10">
        <v>41977</v>
      </c>
      <c r="C29" s="16">
        <v>10.9147</v>
      </c>
      <c r="F29" s="5" t="s">
        <v>23</v>
      </c>
      <c r="G29" s="19" t="s">
        <v>4</v>
      </c>
      <c r="H29" s="19" t="s">
        <v>4</v>
      </c>
      <c r="I29" s="19" t="s">
        <v>4</v>
      </c>
      <c r="J29" s="19" t="s">
        <v>4</v>
      </c>
      <c r="K29" s="19" t="s">
        <v>4</v>
      </c>
      <c r="L29" s="19" t="s">
        <v>4</v>
      </c>
      <c r="O29" s="15"/>
    </row>
    <row r="30" spans="2:18" x14ac:dyDescent="0.25">
      <c r="B30" s="10">
        <v>41984</v>
      </c>
      <c r="C30" s="16">
        <v>9.6502999999999997</v>
      </c>
      <c r="P30" s="8"/>
    </row>
    <row r="31" spans="2:18" x14ac:dyDescent="0.25">
      <c r="B31" s="10">
        <v>42012</v>
      </c>
      <c r="C31" s="16">
        <v>9.7386999999999997</v>
      </c>
      <c r="O31" s="15"/>
      <c r="P31" s="15"/>
    </row>
    <row r="32" spans="2:18" x14ac:dyDescent="0.25">
      <c r="B32" s="10">
        <v>42019</v>
      </c>
      <c r="C32" s="16">
        <v>10.0237</v>
      </c>
    </row>
    <row r="33" spans="2:16" x14ac:dyDescent="0.25">
      <c r="B33" s="10">
        <v>42026</v>
      </c>
      <c r="C33" s="16">
        <v>10.0464</v>
      </c>
    </row>
    <row r="34" spans="2:16" x14ac:dyDescent="0.25">
      <c r="B34" s="10">
        <v>42030</v>
      </c>
      <c r="C34" s="16">
        <v>9.8453999999999997</v>
      </c>
    </row>
    <row r="35" spans="2:16" x14ac:dyDescent="0.25">
      <c r="B35" s="10">
        <v>42031</v>
      </c>
      <c r="C35" s="16">
        <v>9.8634000000000004</v>
      </c>
      <c r="G35" s="3"/>
      <c r="H35" s="3"/>
      <c r="I35" s="3"/>
    </row>
    <row r="36" spans="2:16" x14ac:dyDescent="0.25">
      <c r="B36" s="10">
        <v>42032</v>
      </c>
      <c r="C36" s="16">
        <v>9.8512000000000004</v>
      </c>
    </row>
    <row r="37" spans="2:16" x14ac:dyDescent="0.25">
      <c r="B37" s="10">
        <v>42033</v>
      </c>
      <c r="C37" s="16">
        <v>9.6556999999999995</v>
      </c>
      <c r="G37" s="3"/>
      <c r="H37" s="3"/>
      <c r="I37" s="3"/>
    </row>
    <row r="38" spans="2:16" x14ac:dyDescent="0.25">
      <c r="B38" s="10">
        <v>42037</v>
      </c>
      <c r="C38" s="16">
        <v>9.9350000000000005</v>
      </c>
      <c r="O38" s="15"/>
      <c r="P38" s="15"/>
    </row>
    <row r="39" spans="2:16" x14ac:dyDescent="0.25">
      <c r="B39" s="10">
        <v>42038</v>
      </c>
      <c r="C39" s="16">
        <v>10.150399999999999</v>
      </c>
    </row>
    <row r="40" spans="2:16" x14ac:dyDescent="0.25">
      <c r="B40" s="10">
        <v>42039</v>
      </c>
      <c r="C40" s="16">
        <v>10.169600000000001</v>
      </c>
    </row>
    <row r="41" spans="2:16" x14ac:dyDescent="0.25">
      <c r="B41" s="10">
        <v>42040</v>
      </c>
      <c r="C41" s="16">
        <v>10.1066</v>
      </c>
    </row>
    <row r="42" spans="2:16" ht="15" customHeight="1" x14ac:dyDescent="0.25">
      <c r="B42" s="10">
        <v>42044</v>
      </c>
      <c r="C42" s="16">
        <v>10.2606</v>
      </c>
      <c r="G42" s="3"/>
      <c r="H42" s="3"/>
      <c r="I42" s="3"/>
    </row>
    <row r="43" spans="2:16" x14ac:dyDescent="0.25">
      <c r="B43" s="10">
        <v>42045</v>
      </c>
      <c r="C43" s="16">
        <v>10.2377</v>
      </c>
    </row>
    <row r="44" spans="2:16" x14ac:dyDescent="0.25">
      <c r="B44" s="10">
        <v>42046</v>
      </c>
      <c r="C44" s="16">
        <v>10.2066</v>
      </c>
      <c r="G44" s="3"/>
      <c r="H44" s="3"/>
      <c r="I44" s="3"/>
    </row>
    <row r="45" spans="2:16" x14ac:dyDescent="0.25">
      <c r="B45" s="10">
        <v>42047</v>
      </c>
      <c r="C45" s="16">
        <v>10.1907</v>
      </c>
      <c r="O45" s="15"/>
      <c r="P45" s="15"/>
    </row>
    <row r="46" spans="2:16" x14ac:dyDescent="0.25">
      <c r="B46" s="10">
        <v>42051</v>
      </c>
      <c r="C46" s="16">
        <v>10.1921</v>
      </c>
    </row>
    <row r="47" spans="2:16" x14ac:dyDescent="0.25">
      <c r="B47" s="10">
        <v>42052</v>
      </c>
      <c r="C47" s="16">
        <v>10.2821</v>
      </c>
    </row>
    <row r="48" spans="2:16" x14ac:dyDescent="0.25">
      <c r="B48" s="10">
        <v>42053</v>
      </c>
      <c r="C48" s="16">
        <v>10.3004</v>
      </c>
    </row>
    <row r="49" spans="2:16" x14ac:dyDescent="0.25">
      <c r="B49" s="10">
        <v>42054</v>
      </c>
      <c r="C49" s="16">
        <v>10.2964</v>
      </c>
      <c r="G49" s="3"/>
      <c r="H49" s="3"/>
      <c r="I49" s="3"/>
    </row>
    <row r="50" spans="2:16" x14ac:dyDescent="0.25">
      <c r="B50" s="10">
        <v>42058</v>
      </c>
      <c r="C50" s="16">
        <v>10.2111</v>
      </c>
    </row>
    <row r="51" spans="2:16" x14ac:dyDescent="0.25">
      <c r="B51" s="10">
        <v>42059</v>
      </c>
      <c r="C51" s="16">
        <v>10.2133</v>
      </c>
      <c r="O51" s="15"/>
      <c r="P51" s="15"/>
    </row>
    <row r="52" spans="2:16" x14ac:dyDescent="0.25">
      <c r="B52" s="10">
        <v>42060</v>
      </c>
      <c r="C52" s="16">
        <v>10.280200000000001</v>
      </c>
    </row>
    <row r="53" spans="2:16" ht="15" customHeight="1" x14ac:dyDescent="0.25">
      <c r="B53" s="10">
        <v>42061</v>
      </c>
      <c r="C53" s="16">
        <v>10.3073</v>
      </c>
    </row>
    <row r="54" spans="2:16" x14ac:dyDescent="0.25">
      <c r="B54" s="10">
        <v>42065</v>
      </c>
      <c r="C54" s="16">
        <v>10.1587</v>
      </c>
    </row>
    <row r="55" spans="2:16" x14ac:dyDescent="0.25">
      <c r="B55" s="10">
        <v>42066</v>
      </c>
      <c r="C55" s="16">
        <v>10.147399999999999</v>
      </c>
      <c r="G55" s="3"/>
      <c r="H55" s="3"/>
      <c r="I55" s="3"/>
    </row>
    <row r="56" spans="2:16" x14ac:dyDescent="0.25">
      <c r="B56" s="10">
        <v>42067</v>
      </c>
      <c r="C56" s="16">
        <v>10.1104</v>
      </c>
    </row>
    <row r="57" spans="2:16" x14ac:dyDescent="0.25">
      <c r="B57" s="10">
        <v>42068</v>
      </c>
      <c r="C57" s="16">
        <v>10.055899999999999</v>
      </c>
      <c r="G57" s="3"/>
      <c r="H57" s="3"/>
      <c r="I57" s="3"/>
    </row>
    <row r="58" spans="2:16" x14ac:dyDescent="0.25">
      <c r="B58" s="10">
        <v>42072</v>
      </c>
      <c r="C58" s="16">
        <v>10.0503</v>
      </c>
    </row>
    <row r="59" spans="2:16" x14ac:dyDescent="0.25">
      <c r="B59" s="10">
        <v>42073</v>
      </c>
      <c r="C59" s="16">
        <v>9.9832999999999998</v>
      </c>
    </row>
    <row r="60" spans="2:16" x14ac:dyDescent="0.25">
      <c r="B60" s="10">
        <v>42074</v>
      </c>
      <c r="C60" s="16">
        <v>9.8675999999999995</v>
      </c>
    </row>
    <row r="61" spans="2:16" x14ac:dyDescent="0.25">
      <c r="B61" s="10">
        <v>42075</v>
      </c>
      <c r="C61" s="16">
        <v>9.8909000000000002</v>
      </c>
    </row>
    <row r="62" spans="2:16" x14ac:dyDescent="0.25">
      <c r="B62" s="10">
        <v>42079</v>
      </c>
      <c r="C62" s="16">
        <v>9.4131</v>
      </c>
    </row>
    <row r="63" spans="2:16" x14ac:dyDescent="0.25">
      <c r="B63" s="10">
        <v>42080</v>
      </c>
      <c r="C63" s="16">
        <v>9.3617000000000008</v>
      </c>
    </row>
    <row r="64" spans="2:16" x14ac:dyDescent="0.25">
      <c r="B64" s="10">
        <v>42081</v>
      </c>
      <c r="C64" s="16">
        <v>9.1170000000000009</v>
      </c>
    </row>
    <row r="65" spans="2:14" x14ac:dyDescent="0.25">
      <c r="B65" s="10">
        <v>42082</v>
      </c>
      <c r="C65" s="16">
        <v>9.3408999999999995</v>
      </c>
    </row>
    <row r="66" spans="2:14" x14ac:dyDescent="0.25">
      <c r="B66" s="10">
        <v>42086</v>
      </c>
      <c r="C66" s="16">
        <v>9.4953000000000003</v>
      </c>
    </row>
    <row r="67" spans="2:14" x14ac:dyDescent="0.25">
      <c r="B67" s="10">
        <v>42087</v>
      </c>
      <c r="C67" s="16">
        <v>9.4690999999999992</v>
      </c>
    </row>
    <row r="68" spans="2:14" x14ac:dyDescent="0.25">
      <c r="B68" s="10">
        <v>42088</v>
      </c>
      <c r="C68" s="16">
        <v>9.3328000000000007</v>
      </c>
    </row>
    <row r="69" spans="2:14" ht="15" customHeight="1" x14ac:dyDescent="0.25">
      <c r="B69" s="10">
        <v>42089</v>
      </c>
      <c r="C69" s="16">
        <v>9.3269000000000002</v>
      </c>
    </row>
    <row r="70" spans="2:14" ht="15" customHeight="1" x14ac:dyDescent="0.25">
      <c r="B70" s="10">
        <v>42093</v>
      </c>
      <c r="C70" s="16">
        <v>9.4654000000000007</v>
      </c>
    </row>
    <row r="71" spans="2:14" x14ac:dyDescent="0.25">
      <c r="B71" s="10">
        <v>42094</v>
      </c>
      <c r="C71" s="16">
        <v>9.6602999999999994</v>
      </c>
      <c r="N71" s="15"/>
    </row>
    <row r="72" spans="2:14" x14ac:dyDescent="0.25">
      <c r="B72" s="10">
        <v>42095</v>
      </c>
      <c r="C72" s="16">
        <v>9.7402999999999995</v>
      </c>
      <c r="N72" s="15"/>
    </row>
    <row r="73" spans="2:14" x14ac:dyDescent="0.25">
      <c r="B73" s="10">
        <v>42096</v>
      </c>
      <c r="C73" s="16">
        <v>9.9986999999999995</v>
      </c>
    </row>
    <row r="74" spans="2:14" x14ac:dyDescent="0.25">
      <c r="B74" s="10">
        <v>42100</v>
      </c>
      <c r="C74" s="16">
        <v>10.0787</v>
      </c>
    </row>
    <row r="75" spans="2:14" x14ac:dyDescent="0.25">
      <c r="B75" s="10">
        <v>42101</v>
      </c>
      <c r="C75" s="16">
        <v>10.196099999999999</v>
      </c>
    </row>
    <row r="76" spans="2:14" x14ac:dyDescent="0.25">
      <c r="B76" s="10">
        <v>42102</v>
      </c>
      <c r="C76" s="16">
        <v>10.218400000000001</v>
      </c>
      <c r="M76" s="14"/>
    </row>
    <row r="77" spans="2:14" x14ac:dyDescent="0.25">
      <c r="B77" s="10">
        <v>42103</v>
      </c>
      <c r="C77" s="16">
        <v>10.183199999999999</v>
      </c>
    </row>
    <row r="78" spans="2:14" x14ac:dyDescent="0.25">
      <c r="B78" s="10">
        <v>42107</v>
      </c>
      <c r="C78" s="16">
        <v>10.2697</v>
      </c>
    </row>
    <row r="79" spans="2:14" x14ac:dyDescent="0.25">
      <c r="B79" s="10">
        <v>42108</v>
      </c>
      <c r="C79" s="16">
        <v>10.323700000000001</v>
      </c>
    </row>
    <row r="80" spans="2:14" x14ac:dyDescent="0.25">
      <c r="B80" s="10">
        <v>42109</v>
      </c>
      <c r="C80" s="16">
        <v>10.4899</v>
      </c>
    </row>
    <row r="81" spans="2:14" x14ac:dyDescent="0.25">
      <c r="B81" s="10">
        <v>42110</v>
      </c>
      <c r="C81" s="16">
        <v>10.8346</v>
      </c>
    </row>
    <row r="82" spans="2:14" x14ac:dyDescent="0.25">
      <c r="B82" s="10">
        <v>42114</v>
      </c>
      <c r="C82" s="16">
        <v>10.846399999999999</v>
      </c>
    </row>
    <row r="83" spans="2:14" x14ac:dyDescent="0.25">
      <c r="B83" s="10">
        <v>42115</v>
      </c>
      <c r="C83" s="16">
        <v>10.903600000000001</v>
      </c>
    </row>
    <row r="84" spans="2:14" x14ac:dyDescent="0.25">
      <c r="B84" s="10">
        <v>42116</v>
      </c>
      <c r="C84" s="16">
        <v>10.9466</v>
      </c>
    </row>
    <row r="85" spans="2:14" x14ac:dyDescent="0.25">
      <c r="B85" s="10">
        <v>42117</v>
      </c>
      <c r="C85" s="16">
        <v>10.773</v>
      </c>
    </row>
    <row r="86" spans="2:14" x14ac:dyDescent="0.25">
      <c r="B86" s="10">
        <v>42121</v>
      </c>
      <c r="C86" s="16">
        <v>10.9436</v>
      </c>
    </row>
    <row r="87" spans="2:14" x14ac:dyDescent="0.25">
      <c r="B87" s="10">
        <v>42122</v>
      </c>
      <c r="C87" s="16">
        <v>11.024800000000001</v>
      </c>
      <c r="N87" s="8"/>
    </row>
    <row r="88" spans="2:14" x14ac:dyDescent="0.25">
      <c r="B88" s="10">
        <v>42123</v>
      </c>
      <c r="C88" s="16">
        <v>11.0342</v>
      </c>
    </row>
    <row r="89" spans="2:14" x14ac:dyDescent="0.25">
      <c r="B89" s="10">
        <v>42124</v>
      </c>
      <c r="C89" s="16">
        <v>11.020099999999999</v>
      </c>
    </row>
    <row r="90" spans="2:14" x14ac:dyDescent="0.25">
      <c r="B90" s="10">
        <v>42128</v>
      </c>
      <c r="C90" s="16">
        <v>10.6732</v>
      </c>
    </row>
    <row r="91" spans="2:14" x14ac:dyDescent="0.25">
      <c r="B91" s="10">
        <v>42129</v>
      </c>
      <c r="C91" s="16">
        <v>10.709300000000001</v>
      </c>
    </row>
    <row r="92" spans="2:14" x14ac:dyDescent="0.25">
      <c r="B92" s="10">
        <v>42130</v>
      </c>
      <c r="C92" s="16">
        <v>10.6912</v>
      </c>
    </row>
    <row r="93" spans="2:14" x14ac:dyDescent="0.25">
      <c r="B93" s="10">
        <v>42131</v>
      </c>
      <c r="C93" s="16">
        <v>10.6853</v>
      </c>
    </row>
    <row r="94" spans="2:14" x14ac:dyDescent="0.25">
      <c r="B94" s="10">
        <v>42135</v>
      </c>
      <c r="C94" s="16">
        <v>10.748900000000001</v>
      </c>
    </row>
    <row r="95" spans="2:14" x14ac:dyDescent="0.25">
      <c r="B95" s="10">
        <v>42136</v>
      </c>
      <c r="C95" s="16">
        <v>10.7394</v>
      </c>
    </row>
    <row r="96" spans="2:14" x14ac:dyDescent="0.25">
      <c r="B96" s="10">
        <v>42137</v>
      </c>
      <c r="C96" s="16">
        <v>10.7866</v>
      </c>
    </row>
    <row r="97" spans="2:3" x14ac:dyDescent="0.25">
      <c r="B97" s="10">
        <v>42138</v>
      </c>
      <c r="C97" s="16">
        <v>10.814</v>
      </c>
    </row>
    <row r="98" spans="2:3" x14ac:dyDescent="0.25">
      <c r="B98" s="10">
        <v>42142</v>
      </c>
      <c r="C98" s="16">
        <v>10.864599999999999</v>
      </c>
    </row>
    <row r="99" spans="2:3" x14ac:dyDescent="0.25">
      <c r="B99" s="10">
        <v>42143</v>
      </c>
      <c r="C99" s="16">
        <v>10.973699999999999</v>
      </c>
    </row>
    <row r="100" spans="2:3" x14ac:dyDescent="0.25">
      <c r="B100" s="10">
        <v>42144</v>
      </c>
      <c r="C100" s="16">
        <v>10.922000000000001</v>
      </c>
    </row>
    <row r="101" spans="2:3" x14ac:dyDescent="0.25">
      <c r="B101" s="10">
        <v>42145</v>
      </c>
      <c r="C101" s="16">
        <v>10.9536</v>
      </c>
    </row>
    <row r="102" spans="2:3" x14ac:dyDescent="0.25">
      <c r="B102" s="10">
        <v>42149</v>
      </c>
      <c r="C102" s="16">
        <v>10.8725</v>
      </c>
    </row>
    <row r="103" spans="2:3" x14ac:dyDescent="0.25">
      <c r="B103" s="10">
        <v>42150</v>
      </c>
      <c r="C103" s="16">
        <v>10.8759</v>
      </c>
    </row>
    <row r="104" spans="2:3" x14ac:dyDescent="0.25">
      <c r="B104" s="10">
        <v>42151</v>
      </c>
      <c r="C104" s="16">
        <v>10.706200000000001</v>
      </c>
    </row>
    <row r="105" spans="2:3" x14ac:dyDescent="0.25">
      <c r="B105" s="10">
        <v>42152</v>
      </c>
      <c r="C105" s="16">
        <v>10.5855</v>
      </c>
    </row>
    <row r="106" spans="2:3" x14ac:dyDescent="0.25">
      <c r="B106" s="10">
        <v>42156</v>
      </c>
      <c r="C106" s="16">
        <v>10.6381</v>
      </c>
    </row>
    <row r="107" spans="2:3" x14ac:dyDescent="0.25">
      <c r="B107" s="10">
        <v>42157</v>
      </c>
      <c r="C107" s="16">
        <v>10.7151</v>
      </c>
    </row>
    <row r="108" spans="2:3" x14ac:dyDescent="0.25">
      <c r="B108" s="10">
        <v>42158</v>
      </c>
      <c r="C108" s="16">
        <v>10.7385</v>
      </c>
    </row>
    <row r="109" spans="2:3" x14ac:dyDescent="0.25">
      <c r="B109" s="10">
        <v>42159</v>
      </c>
      <c r="C109" s="16">
        <v>10.7174</v>
      </c>
    </row>
    <row r="110" spans="2:3" x14ac:dyDescent="0.25">
      <c r="B110" s="10">
        <v>42163</v>
      </c>
      <c r="C110" s="16">
        <v>10.6892</v>
      </c>
    </row>
    <row r="111" spans="2:3" x14ac:dyDescent="0.25">
      <c r="B111" s="10">
        <v>42164</v>
      </c>
      <c r="C111" s="16">
        <v>10.7803</v>
      </c>
    </row>
    <row r="112" spans="2:3" x14ac:dyDescent="0.25">
      <c r="B112" s="10">
        <v>42165</v>
      </c>
      <c r="C112" s="16">
        <v>10.778499999999999</v>
      </c>
    </row>
    <row r="113" spans="2:3" x14ac:dyDescent="0.25">
      <c r="B113" s="10">
        <v>42166</v>
      </c>
      <c r="C113" s="16">
        <v>10.7026</v>
      </c>
    </row>
    <row r="114" spans="2:3" x14ac:dyDescent="0.25">
      <c r="B114" s="10">
        <v>42170</v>
      </c>
      <c r="C114" s="16">
        <v>10.7218</v>
      </c>
    </row>
    <row r="115" spans="2:3" x14ac:dyDescent="0.25">
      <c r="B115" s="10">
        <v>42171</v>
      </c>
      <c r="C115" s="16">
        <v>10.6469</v>
      </c>
    </row>
    <row r="116" spans="2:3" x14ac:dyDescent="0.25">
      <c r="B116" s="10">
        <v>42172</v>
      </c>
      <c r="C116" s="16">
        <v>10.7098</v>
      </c>
    </row>
    <row r="117" spans="2:3" x14ac:dyDescent="0.25">
      <c r="B117" s="10">
        <v>42173</v>
      </c>
      <c r="C117" s="16">
        <v>10.6762</v>
      </c>
    </row>
    <row r="118" spans="2:3" x14ac:dyDescent="0.25">
      <c r="B118" s="10">
        <v>42177</v>
      </c>
      <c r="C118" s="16">
        <v>10.851699999999999</v>
      </c>
    </row>
    <row r="119" spans="2:3" x14ac:dyDescent="0.25">
      <c r="B119" s="10">
        <v>42178</v>
      </c>
      <c r="C119" s="16">
        <v>10.8666</v>
      </c>
    </row>
    <row r="120" spans="2:3" x14ac:dyDescent="0.25">
      <c r="B120" s="10">
        <v>42179</v>
      </c>
      <c r="C120" s="16">
        <v>10.9328</v>
      </c>
    </row>
    <row r="121" spans="2:3" x14ac:dyDescent="0.25">
      <c r="B121" s="10">
        <v>42180</v>
      </c>
      <c r="C121" s="16">
        <v>10.8287</v>
      </c>
    </row>
    <row r="122" spans="2:3" x14ac:dyDescent="0.25">
      <c r="B122" s="10">
        <v>42184</v>
      </c>
      <c r="C122" s="16">
        <v>10.589600000000001</v>
      </c>
    </row>
    <row r="123" spans="2:3" x14ac:dyDescent="0.25">
      <c r="B123" s="10">
        <v>42185</v>
      </c>
      <c r="C123" s="16">
        <v>10.7509</v>
      </c>
    </row>
    <row r="124" spans="2:3" x14ac:dyDescent="0.25">
      <c r="B124" s="10">
        <v>42186</v>
      </c>
      <c r="C124" s="16">
        <v>10.713200000000001</v>
      </c>
    </row>
    <row r="125" spans="2:3" x14ac:dyDescent="0.25">
      <c r="B125" s="10">
        <v>42187</v>
      </c>
      <c r="C125" s="16">
        <v>10.7834</v>
      </c>
    </row>
    <row r="126" spans="2:3" x14ac:dyDescent="0.25">
      <c r="B126" s="10">
        <v>42191</v>
      </c>
      <c r="C126" s="16">
        <v>10.683999999999999</v>
      </c>
    </row>
    <row r="127" spans="2:3" x14ac:dyDescent="0.25">
      <c r="B127" s="10">
        <v>42192</v>
      </c>
      <c r="C127" s="16">
        <v>10.6395</v>
      </c>
    </row>
    <row r="128" spans="2:3" x14ac:dyDescent="0.25">
      <c r="B128" s="10">
        <v>42193</v>
      </c>
      <c r="C128" s="16">
        <v>10.4856</v>
      </c>
    </row>
    <row r="129" spans="2:3" x14ac:dyDescent="0.25">
      <c r="B129" s="10">
        <v>42194</v>
      </c>
      <c r="C129" s="16">
        <v>10.540699999999999</v>
      </c>
    </row>
    <row r="130" spans="2:3" x14ac:dyDescent="0.25">
      <c r="B130" s="10">
        <v>42198</v>
      </c>
      <c r="C130" s="16">
        <v>10.6632</v>
      </c>
    </row>
    <row r="131" spans="2:3" x14ac:dyDescent="0.25">
      <c r="B131" s="10">
        <v>42199</v>
      </c>
      <c r="C131" s="16">
        <v>10.7079</v>
      </c>
    </row>
    <row r="132" spans="2:3" x14ac:dyDescent="0.25">
      <c r="B132" s="10">
        <v>42200</v>
      </c>
      <c r="C132" s="16">
        <v>10.8569</v>
      </c>
    </row>
    <row r="133" spans="2:3" x14ac:dyDescent="0.25">
      <c r="B133" s="10">
        <v>42201</v>
      </c>
      <c r="C133" s="16">
        <v>10.856400000000001</v>
      </c>
    </row>
    <row r="134" spans="2:3" x14ac:dyDescent="0.25">
      <c r="B134" s="10">
        <v>42205</v>
      </c>
      <c r="C134" s="16">
        <v>10.982799999999999</v>
      </c>
    </row>
    <row r="135" spans="2:3" x14ac:dyDescent="0.25">
      <c r="B135" s="10">
        <v>42206</v>
      </c>
      <c r="C135" s="16">
        <v>11.030099999999999</v>
      </c>
    </row>
    <row r="136" spans="2:3" x14ac:dyDescent="0.25">
      <c r="B136" s="10">
        <v>42207</v>
      </c>
      <c r="C136" s="16">
        <v>11.1196</v>
      </c>
    </row>
    <row r="137" spans="2:3" x14ac:dyDescent="0.25">
      <c r="B137" s="10">
        <v>42208</v>
      </c>
      <c r="C137" s="16">
        <v>11.1143</v>
      </c>
    </row>
    <row r="138" spans="2:3" x14ac:dyDescent="0.25">
      <c r="B138" s="10">
        <v>42212</v>
      </c>
      <c r="C138" s="16">
        <v>11.003399999999999</v>
      </c>
    </row>
    <row r="139" spans="2:3" x14ac:dyDescent="0.25">
      <c r="B139" s="10">
        <v>42213</v>
      </c>
      <c r="C139" s="16">
        <v>10.881</v>
      </c>
    </row>
    <row r="140" spans="2:3" x14ac:dyDescent="0.25">
      <c r="B140" s="10">
        <v>42214</v>
      </c>
      <c r="C140" s="16">
        <v>10.943199999999999</v>
      </c>
    </row>
    <row r="141" spans="2:3" x14ac:dyDescent="0.25">
      <c r="B141" s="10">
        <v>42215</v>
      </c>
      <c r="C141" s="16">
        <v>10.973800000000001</v>
      </c>
    </row>
    <row r="142" spans="2:3" x14ac:dyDescent="0.25">
      <c r="B142" s="10">
        <v>42219</v>
      </c>
      <c r="C142" s="16">
        <v>10.9941</v>
      </c>
    </row>
    <row r="143" spans="2:3" x14ac:dyDescent="0.25">
      <c r="B143" s="10">
        <v>42220</v>
      </c>
      <c r="C143" s="16">
        <v>10.940099999999999</v>
      </c>
    </row>
    <row r="144" spans="2:3" x14ac:dyDescent="0.25">
      <c r="B144" s="10">
        <v>42221</v>
      </c>
      <c r="C144" s="16">
        <v>11.074199999999999</v>
      </c>
    </row>
    <row r="145" spans="2:3" x14ac:dyDescent="0.25">
      <c r="B145" s="10">
        <v>42222</v>
      </c>
      <c r="C145" s="16">
        <v>11.0906</v>
      </c>
    </row>
    <row r="146" spans="2:3" x14ac:dyDescent="0.25">
      <c r="B146" s="10">
        <v>42226</v>
      </c>
      <c r="C146" s="16">
        <v>11.053699999999999</v>
      </c>
    </row>
    <row r="147" spans="2:3" x14ac:dyDescent="0.25">
      <c r="B147" s="11"/>
      <c r="C147" s="9"/>
    </row>
    <row r="148" spans="2:3" x14ac:dyDescent="0.25">
      <c r="B148" s="11"/>
      <c r="C148" s="9"/>
    </row>
    <row r="149" spans="2:3" x14ac:dyDescent="0.25">
      <c r="B149" s="11"/>
      <c r="C149" s="9"/>
    </row>
    <row r="150" spans="2:3" x14ac:dyDescent="0.25">
      <c r="B150" s="11"/>
      <c r="C150" s="9"/>
    </row>
    <row r="151" spans="2:3" x14ac:dyDescent="0.25">
      <c r="B151" s="11"/>
      <c r="C151" s="9"/>
    </row>
    <row r="152" spans="2:3" x14ac:dyDescent="0.25">
      <c r="B152" s="11"/>
      <c r="C152" s="9"/>
    </row>
    <row r="153" spans="2:3" x14ac:dyDescent="0.25">
      <c r="B153" s="11"/>
      <c r="C153" s="9"/>
    </row>
    <row r="154" spans="2:3" x14ac:dyDescent="0.25">
      <c r="B154" s="11"/>
      <c r="C154" s="9"/>
    </row>
    <row r="155" spans="2:3" x14ac:dyDescent="0.25">
      <c r="B155" s="11"/>
      <c r="C155" s="9"/>
    </row>
    <row r="156" spans="2:3" x14ac:dyDescent="0.25">
      <c r="B156" s="11"/>
      <c r="C156" s="9"/>
    </row>
    <row r="157" spans="2:3" x14ac:dyDescent="0.25">
      <c r="B157" s="11"/>
      <c r="C157" s="9"/>
    </row>
    <row r="158" spans="2:3" x14ac:dyDescent="0.25">
      <c r="B158" s="11"/>
      <c r="C158" s="9"/>
    </row>
    <row r="159" spans="2:3" x14ac:dyDescent="0.25">
      <c r="B159" s="11"/>
      <c r="C159" s="9"/>
    </row>
    <row r="160" spans="2:3" x14ac:dyDescent="0.25">
      <c r="B160" s="11"/>
      <c r="C160" s="9"/>
    </row>
    <row r="161" spans="2:3" x14ac:dyDescent="0.25">
      <c r="B161" s="11"/>
      <c r="C161" s="9"/>
    </row>
    <row r="162" spans="2:3" x14ac:dyDescent="0.25">
      <c r="B162" s="11"/>
      <c r="C162" s="9"/>
    </row>
    <row r="163" spans="2:3" x14ac:dyDescent="0.25">
      <c r="B163" s="11"/>
      <c r="C163" s="9"/>
    </row>
    <row r="164" spans="2:3" x14ac:dyDescent="0.25">
      <c r="B164" s="11"/>
      <c r="C164" s="9"/>
    </row>
    <row r="165" spans="2:3" x14ac:dyDescent="0.25">
      <c r="B165" s="11"/>
      <c r="C165" s="9"/>
    </row>
    <row r="166" spans="2:3" x14ac:dyDescent="0.25">
      <c r="B166" s="11"/>
      <c r="C166" s="9"/>
    </row>
    <row r="167" spans="2:3" x14ac:dyDescent="0.25">
      <c r="B167" s="11"/>
      <c r="C167" s="9"/>
    </row>
    <row r="168" spans="2:3" x14ac:dyDescent="0.25">
      <c r="B168" s="11"/>
      <c r="C168" s="9"/>
    </row>
    <row r="169" spans="2:3" x14ac:dyDescent="0.25">
      <c r="B169" s="11"/>
      <c r="C169" s="9"/>
    </row>
    <row r="170" spans="2:3" x14ac:dyDescent="0.25">
      <c r="B170" s="11"/>
      <c r="C170" s="9"/>
    </row>
    <row r="171" spans="2:3" x14ac:dyDescent="0.25">
      <c r="B171" s="11"/>
      <c r="C171" s="9"/>
    </row>
    <row r="172" spans="2:3" x14ac:dyDescent="0.25">
      <c r="B172" s="11"/>
      <c r="C172" s="9"/>
    </row>
    <row r="173" spans="2:3" x14ac:dyDescent="0.25">
      <c r="B173" s="11"/>
      <c r="C173" s="9"/>
    </row>
    <row r="174" spans="2:3" x14ac:dyDescent="0.25">
      <c r="B174" s="11"/>
      <c r="C174" s="9"/>
    </row>
    <row r="175" spans="2:3" x14ac:dyDescent="0.25">
      <c r="B175" s="11"/>
      <c r="C175" s="9"/>
    </row>
    <row r="176" spans="2:3" x14ac:dyDescent="0.25">
      <c r="B176" s="11"/>
      <c r="C176" s="9"/>
    </row>
    <row r="177" spans="2:3" x14ac:dyDescent="0.25">
      <c r="B177" s="11"/>
      <c r="C177" s="9"/>
    </row>
    <row r="178" spans="2:3" x14ac:dyDescent="0.25">
      <c r="B178" s="11"/>
      <c r="C178" s="9"/>
    </row>
    <row r="179" spans="2:3" x14ac:dyDescent="0.25">
      <c r="B179" s="11"/>
      <c r="C179" s="9"/>
    </row>
    <row r="180" spans="2:3" x14ac:dyDescent="0.25">
      <c r="B180" s="11"/>
      <c r="C180" s="9"/>
    </row>
    <row r="181" spans="2:3" x14ac:dyDescent="0.25">
      <c r="B181" s="11"/>
      <c r="C181" s="9"/>
    </row>
    <row r="182" spans="2:3" x14ac:dyDescent="0.25">
      <c r="B182" s="11"/>
      <c r="C182" s="9"/>
    </row>
    <row r="183" spans="2:3" x14ac:dyDescent="0.25">
      <c r="B183" s="11"/>
      <c r="C183" s="9"/>
    </row>
    <row r="184" spans="2:3" x14ac:dyDescent="0.25">
      <c r="B184" s="11"/>
      <c r="C184" s="9"/>
    </row>
    <row r="185" spans="2:3" x14ac:dyDescent="0.25">
      <c r="B185" s="11"/>
      <c r="C185" s="9"/>
    </row>
    <row r="186" spans="2:3" x14ac:dyDescent="0.25">
      <c r="B186" s="11"/>
      <c r="C186" s="9"/>
    </row>
    <row r="187" spans="2:3" x14ac:dyDescent="0.25">
      <c r="B187" s="11"/>
      <c r="C187" s="9"/>
    </row>
    <row r="188" spans="2:3" x14ac:dyDescent="0.25">
      <c r="B188" s="11"/>
      <c r="C188" s="9"/>
    </row>
    <row r="189" spans="2:3" x14ac:dyDescent="0.25">
      <c r="B189" s="11"/>
      <c r="C189" s="9"/>
    </row>
    <row r="190" spans="2:3" x14ac:dyDescent="0.25">
      <c r="B190" s="11"/>
      <c r="C190" s="9"/>
    </row>
    <row r="191" spans="2:3" x14ac:dyDescent="0.25">
      <c r="B191" s="11"/>
      <c r="C191" s="9"/>
    </row>
    <row r="192" spans="2:3" x14ac:dyDescent="0.25">
      <c r="B192" s="11"/>
      <c r="C192" s="9"/>
    </row>
    <row r="193" spans="2:3" x14ac:dyDescent="0.25">
      <c r="B193" s="11"/>
      <c r="C193" s="9"/>
    </row>
    <row r="194" spans="2:3" x14ac:dyDescent="0.25">
      <c r="B194" s="11"/>
      <c r="C194" s="9"/>
    </row>
    <row r="195" spans="2:3" x14ac:dyDescent="0.25">
      <c r="B195" s="11"/>
      <c r="C195" s="9"/>
    </row>
    <row r="196" spans="2:3" x14ac:dyDescent="0.25">
      <c r="B196" s="11"/>
      <c r="C196" s="9"/>
    </row>
    <row r="197" spans="2:3" x14ac:dyDescent="0.25">
      <c r="B197" s="11"/>
      <c r="C197" s="9"/>
    </row>
    <row r="198" spans="2:3" x14ac:dyDescent="0.25">
      <c r="B198" s="11"/>
      <c r="C198" s="9"/>
    </row>
    <row r="199" spans="2:3" x14ac:dyDescent="0.25">
      <c r="B199" s="11"/>
      <c r="C199" s="9"/>
    </row>
    <row r="200" spans="2:3" x14ac:dyDescent="0.25">
      <c r="B200" s="11"/>
      <c r="C200" s="9"/>
    </row>
    <row r="201" spans="2:3" x14ac:dyDescent="0.25">
      <c r="B201" s="11"/>
      <c r="C201" s="9"/>
    </row>
    <row r="202" spans="2:3" x14ac:dyDescent="0.25">
      <c r="B202" s="11"/>
      <c r="C202" s="9"/>
    </row>
    <row r="203" spans="2:3" x14ac:dyDescent="0.25">
      <c r="B203" s="11"/>
      <c r="C203" s="9"/>
    </row>
    <row r="204" spans="2:3" x14ac:dyDescent="0.25">
      <c r="B204" s="11"/>
      <c r="C204" s="9"/>
    </row>
    <row r="205" spans="2:3" x14ac:dyDescent="0.25">
      <c r="B205" s="11"/>
      <c r="C205" s="9"/>
    </row>
    <row r="206" spans="2:3" x14ac:dyDescent="0.25">
      <c r="B206" s="11"/>
      <c r="C206" s="9"/>
    </row>
    <row r="207" spans="2:3" x14ac:dyDescent="0.25">
      <c r="B207" s="11"/>
      <c r="C207" s="9"/>
    </row>
    <row r="208" spans="2:3" x14ac:dyDescent="0.25">
      <c r="B208" s="11"/>
      <c r="C208" s="9"/>
    </row>
    <row r="209" spans="2:3" x14ac:dyDescent="0.25">
      <c r="B209" s="11"/>
      <c r="C209" s="9"/>
    </row>
    <row r="210" spans="2:3" x14ac:dyDescent="0.25">
      <c r="B210" s="11"/>
      <c r="C210" s="9"/>
    </row>
    <row r="211" spans="2:3" x14ac:dyDescent="0.25">
      <c r="B211" s="11"/>
      <c r="C211" s="9"/>
    </row>
    <row r="212" spans="2:3" x14ac:dyDescent="0.25">
      <c r="B212" s="11"/>
      <c r="C212" s="9"/>
    </row>
    <row r="213" spans="2:3" x14ac:dyDescent="0.25">
      <c r="B213" s="11"/>
      <c r="C213" s="9"/>
    </row>
    <row r="214" spans="2:3" x14ac:dyDescent="0.25">
      <c r="B214" s="11"/>
      <c r="C214" s="9"/>
    </row>
    <row r="215" spans="2:3" x14ac:dyDescent="0.25">
      <c r="B215" s="11"/>
      <c r="C215" s="9"/>
    </row>
    <row r="216" spans="2:3" x14ac:dyDescent="0.25">
      <c r="B216" s="11"/>
      <c r="C216" s="9"/>
    </row>
    <row r="217" spans="2:3" x14ac:dyDescent="0.25">
      <c r="B217" s="11"/>
      <c r="C217" s="9"/>
    </row>
    <row r="218" spans="2:3" x14ac:dyDescent="0.25">
      <c r="B218" s="11"/>
      <c r="C218" s="9"/>
    </row>
    <row r="219" spans="2:3" x14ac:dyDescent="0.25">
      <c r="B219" s="11"/>
      <c r="C219" s="9"/>
    </row>
    <row r="220" spans="2:3" x14ac:dyDescent="0.25">
      <c r="B220" s="11"/>
      <c r="C220" s="9"/>
    </row>
    <row r="221" spans="2:3" x14ac:dyDescent="0.25">
      <c r="B221" s="11"/>
      <c r="C221" s="9"/>
    </row>
    <row r="222" spans="2:3" x14ac:dyDescent="0.25">
      <c r="B222" s="11"/>
      <c r="C222" s="9"/>
    </row>
    <row r="223" spans="2:3" x14ac:dyDescent="0.25">
      <c r="B223" s="11"/>
      <c r="C223" s="9"/>
    </row>
    <row r="224" spans="2:3" x14ac:dyDescent="0.25">
      <c r="B224" s="11"/>
      <c r="C224" s="9"/>
    </row>
    <row r="225" spans="2:3" x14ac:dyDescent="0.25">
      <c r="B225" s="11"/>
      <c r="C225" s="9"/>
    </row>
    <row r="226" spans="2:3" x14ac:dyDescent="0.25">
      <c r="B226" s="11"/>
      <c r="C226" s="9"/>
    </row>
    <row r="227" spans="2:3" x14ac:dyDescent="0.25">
      <c r="B227" s="11"/>
      <c r="C227" s="9"/>
    </row>
    <row r="228" spans="2:3" x14ac:dyDescent="0.25">
      <c r="B228" s="11"/>
      <c r="C228" s="9"/>
    </row>
    <row r="229" spans="2:3" x14ac:dyDescent="0.25">
      <c r="B229" s="11"/>
      <c r="C229" s="9"/>
    </row>
    <row r="230" spans="2:3" x14ac:dyDescent="0.25">
      <c r="B230" s="11"/>
      <c r="C230" s="9"/>
    </row>
    <row r="231" spans="2:3" x14ac:dyDescent="0.25">
      <c r="B231" s="11"/>
      <c r="C231" s="9"/>
    </row>
    <row r="232" spans="2:3" x14ac:dyDescent="0.25">
      <c r="B232" s="11"/>
      <c r="C232" s="9"/>
    </row>
    <row r="233" spans="2:3" x14ac:dyDescent="0.25">
      <c r="B233" s="11"/>
      <c r="C233" s="9"/>
    </row>
    <row r="234" spans="2:3" x14ac:dyDescent="0.25">
      <c r="B234" s="11"/>
      <c r="C234" s="9"/>
    </row>
    <row r="235" spans="2:3" x14ac:dyDescent="0.25">
      <c r="B235" s="11"/>
      <c r="C235" s="9"/>
    </row>
    <row r="236" spans="2:3" x14ac:dyDescent="0.25">
      <c r="B236" s="11"/>
      <c r="C236" s="9"/>
    </row>
    <row r="237" spans="2:3" x14ac:dyDescent="0.25">
      <c r="B237" s="11"/>
      <c r="C237" s="9"/>
    </row>
    <row r="238" spans="2:3" x14ac:dyDescent="0.25">
      <c r="B238" s="11"/>
      <c r="C238" s="9"/>
    </row>
    <row r="239" spans="2:3" x14ac:dyDescent="0.25">
      <c r="B239" s="11"/>
      <c r="C239" s="9"/>
    </row>
    <row r="240" spans="2:3" x14ac:dyDescent="0.25">
      <c r="B240" s="11"/>
      <c r="C240" s="9"/>
    </row>
    <row r="241" spans="2:3" x14ac:dyDescent="0.25">
      <c r="B241" s="11"/>
      <c r="C241" s="9"/>
    </row>
    <row r="242" spans="2:3" x14ac:dyDescent="0.25">
      <c r="B242" s="11"/>
      <c r="C242" s="9"/>
    </row>
    <row r="243" spans="2:3" x14ac:dyDescent="0.25">
      <c r="B243" s="11"/>
      <c r="C243" s="9"/>
    </row>
    <row r="244" spans="2:3" x14ac:dyDescent="0.25">
      <c r="B244" s="11"/>
      <c r="C244" s="9"/>
    </row>
    <row r="245" spans="2:3" x14ac:dyDescent="0.25">
      <c r="B245" s="11"/>
      <c r="C245" s="9"/>
    </row>
    <row r="246" spans="2:3" x14ac:dyDescent="0.25">
      <c r="B246" s="11"/>
      <c r="C246" s="9"/>
    </row>
    <row r="247" spans="2:3" x14ac:dyDescent="0.25">
      <c r="B247" s="11"/>
      <c r="C247" s="9"/>
    </row>
    <row r="248" spans="2:3" x14ac:dyDescent="0.25">
      <c r="B248" s="11"/>
      <c r="C248" s="9"/>
    </row>
    <row r="249" spans="2:3" x14ac:dyDescent="0.25">
      <c r="B249" s="11"/>
      <c r="C249" s="9"/>
    </row>
    <row r="250" spans="2:3" x14ac:dyDescent="0.25">
      <c r="B250" s="11"/>
      <c r="C250" s="9"/>
    </row>
    <row r="251" spans="2:3" x14ac:dyDescent="0.25">
      <c r="B251" s="11"/>
      <c r="C251" s="9"/>
    </row>
    <row r="252" spans="2:3" x14ac:dyDescent="0.25">
      <c r="B252" s="11"/>
      <c r="C252" s="9"/>
    </row>
    <row r="253" spans="2:3" x14ac:dyDescent="0.25">
      <c r="B253" s="11"/>
      <c r="C253" s="9"/>
    </row>
    <row r="254" spans="2:3" x14ac:dyDescent="0.25">
      <c r="B254" s="11"/>
      <c r="C254" s="9"/>
    </row>
    <row r="255" spans="2:3" x14ac:dyDescent="0.25">
      <c r="B255" s="11"/>
      <c r="C255" s="9"/>
    </row>
    <row r="256" spans="2:3" x14ac:dyDescent="0.25">
      <c r="B256" s="11"/>
      <c r="C256" s="9"/>
    </row>
    <row r="257" spans="2:3" x14ac:dyDescent="0.25">
      <c r="B257" s="11"/>
      <c r="C257" s="9"/>
    </row>
    <row r="258" spans="2:3" x14ac:dyDescent="0.25">
      <c r="B258" s="11"/>
      <c r="C258" s="9"/>
    </row>
    <row r="259" spans="2:3" x14ac:dyDescent="0.25">
      <c r="B259" s="11"/>
      <c r="C259" s="9"/>
    </row>
    <row r="260" spans="2:3" x14ac:dyDescent="0.25">
      <c r="B260" s="11"/>
      <c r="C260" s="9"/>
    </row>
    <row r="261" spans="2:3" x14ac:dyDescent="0.25">
      <c r="B261" s="11"/>
      <c r="C261" s="9"/>
    </row>
    <row r="262" spans="2:3" x14ac:dyDescent="0.25">
      <c r="B262" s="11"/>
      <c r="C262" s="9"/>
    </row>
    <row r="263" spans="2:3" x14ac:dyDescent="0.25">
      <c r="B263" s="11"/>
      <c r="C263" s="9"/>
    </row>
    <row r="264" spans="2:3" x14ac:dyDescent="0.25">
      <c r="B264" s="11"/>
      <c r="C264" s="9"/>
    </row>
    <row r="265" spans="2:3" x14ac:dyDescent="0.25">
      <c r="B265" s="11"/>
      <c r="C265" s="9"/>
    </row>
    <row r="266" spans="2:3" x14ac:dyDescent="0.25">
      <c r="B266" s="11"/>
      <c r="C266" s="9"/>
    </row>
  </sheetData>
  <mergeCells count="3">
    <mergeCell ref="B4:C4"/>
    <mergeCell ref="F3:R3"/>
    <mergeCell ref="B1:F1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324"/>
  <sheetViews>
    <sheetView tabSelected="1" topLeftCell="A2" workbookViewId="0">
      <selection activeCell="I14" sqref="I14"/>
    </sheetView>
  </sheetViews>
  <sheetFormatPr baseColWidth="10" defaultColWidth="11.42578125" defaultRowHeight="15" x14ac:dyDescent="0.25"/>
  <cols>
    <col min="1" max="1" width="2.140625" style="2" customWidth="1"/>
    <col min="2" max="3" width="11.42578125" style="2"/>
    <col min="4" max="4" width="15.140625" style="2" bestFit="1" customWidth="1"/>
    <col min="5" max="5" width="13.5703125" style="2" customWidth="1"/>
    <col min="6" max="7" width="11.42578125" style="2"/>
    <col min="8" max="8" width="6.85546875" style="2" customWidth="1"/>
    <col min="9" max="9" width="12" style="2" bestFit="1" customWidth="1"/>
    <col min="10" max="10" width="11.85546875" style="2" bestFit="1" customWidth="1"/>
    <col min="11" max="11" width="12.85546875" style="2" bestFit="1" customWidth="1"/>
    <col min="12" max="17" width="11.42578125" style="2"/>
    <col min="18" max="18" width="12.7109375" style="2" bestFit="1" customWidth="1"/>
    <col min="19" max="23" width="11.42578125" style="2"/>
    <col min="24" max="24" width="12.42578125" style="2" bestFit="1" customWidth="1"/>
    <col min="25" max="25" width="11.42578125" style="2"/>
    <col min="26" max="26" width="12.28515625" style="2" bestFit="1" customWidth="1"/>
    <col min="27" max="30" width="11.42578125" style="2"/>
    <col min="31" max="31" width="12.42578125" style="2" bestFit="1" customWidth="1"/>
    <col min="32" max="35" width="11.42578125" style="2"/>
    <col min="36" max="36" width="11.85546875" style="2" bestFit="1" customWidth="1"/>
    <col min="37" max="38" width="11.42578125" style="2"/>
    <col min="39" max="39" width="12" style="2" bestFit="1" customWidth="1"/>
    <col min="40" max="40" width="23.140625" style="23" bestFit="1" customWidth="1"/>
    <col min="41" max="16384" width="11.42578125" style="2"/>
  </cols>
  <sheetData>
    <row r="1" spans="1:40" s="13" customFormat="1" ht="26.25" customHeight="1" x14ac:dyDescent="0.25">
      <c r="A1" s="12"/>
      <c r="B1" s="65" t="s">
        <v>6</v>
      </c>
      <c r="C1" s="65"/>
      <c r="D1" s="65"/>
      <c r="E1" s="65"/>
      <c r="F1" s="65"/>
      <c r="G1" s="65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48"/>
    </row>
    <row r="3" spans="1:40" x14ac:dyDescent="0.25">
      <c r="B3" s="3" t="s">
        <v>52</v>
      </c>
      <c r="F3" s="2" t="s">
        <v>52</v>
      </c>
      <c r="I3" s="71" t="s">
        <v>51</v>
      </c>
      <c r="J3" s="72"/>
      <c r="K3" s="72"/>
      <c r="L3" s="72"/>
      <c r="M3" s="72"/>
      <c r="N3" s="72"/>
      <c r="O3" s="72"/>
      <c r="P3" s="72"/>
      <c r="Q3" s="72"/>
    </row>
    <row r="4" spans="1:40" x14ac:dyDescent="0.25">
      <c r="B4" s="61" t="s">
        <v>2</v>
      </c>
      <c r="C4" s="62"/>
      <c r="D4" s="58"/>
      <c r="F4" s="66" t="s">
        <v>40</v>
      </c>
      <c r="G4" s="67"/>
      <c r="I4" s="6" t="s">
        <v>39</v>
      </c>
      <c r="J4" s="7"/>
      <c r="K4" s="7"/>
      <c r="L4" s="7"/>
      <c r="M4" s="7"/>
      <c r="N4" s="7"/>
      <c r="O4" s="7"/>
      <c r="P4" s="7"/>
      <c r="Q4" s="8"/>
      <c r="R4" s="8"/>
      <c r="S4" s="8"/>
      <c r="U4" s="73" t="s">
        <v>2</v>
      </c>
      <c r="V4" s="74"/>
      <c r="W4" s="74"/>
      <c r="X4" s="74"/>
      <c r="Y4" s="74"/>
      <c r="Z4" s="74"/>
      <c r="AB4" s="66" t="s">
        <v>40</v>
      </c>
      <c r="AC4" s="67"/>
      <c r="AD4" s="67"/>
      <c r="AE4" s="67"/>
      <c r="AF4" s="67"/>
      <c r="AG4" s="67"/>
      <c r="AI4" s="68" t="s">
        <v>59</v>
      </c>
      <c r="AJ4" s="69"/>
      <c r="AK4" s="69"/>
      <c r="AL4" s="69"/>
      <c r="AM4" s="69"/>
    </row>
    <row r="5" spans="1:40" x14ac:dyDescent="0.25">
      <c r="B5" s="1" t="s">
        <v>0</v>
      </c>
      <c r="C5" s="1" t="s">
        <v>1</v>
      </c>
      <c r="D5" s="59" t="s">
        <v>66</v>
      </c>
      <c r="F5" s="41" t="s">
        <v>0</v>
      </c>
      <c r="G5" s="41" t="s">
        <v>1</v>
      </c>
      <c r="U5" s="1" t="s">
        <v>0</v>
      </c>
      <c r="V5" s="1" t="s">
        <v>1</v>
      </c>
      <c r="W5" s="1" t="s">
        <v>41</v>
      </c>
      <c r="X5" s="1" t="s">
        <v>62</v>
      </c>
      <c r="Y5" s="1" t="s">
        <v>60</v>
      </c>
      <c r="Z5" s="1" t="s">
        <v>61</v>
      </c>
      <c r="AB5" s="41" t="s">
        <v>0</v>
      </c>
      <c r="AC5" s="41" t="s">
        <v>1</v>
      </c>
      <c r="AD5" s="41" t="s">
        <v>41</v>
      </c>
      <c r="AE5" s="41" t="s">
        <v>62</v>
      </c>
      <c r="AF5" s="41" t="s">
        <v>60</v>
      </c>
      <c r="AG5" s="41" t="s">
        <v>61</v>
      </c>
      <c r="AI5" s="42" t="s">
        <v>0</v>
      </c>
      <c r="AJ5" s="43" t="s">
        <v>3</v>
      </c>
      <c r="AK5" s="41" t="s">
        <v>25</v>
      </c>
      <c r="AL5" s="43" t="s">
        <v>63</v>
      </c>
      <c r="AM5" s="41" t="s">
        <v>64</v>
      </c>
      <c r="AN5" s="43" t="s">
        <v>65</v>
      </c>
    </row>
    <row r="6" spans="1:40" x14ac:dyDescent="0.25">
      <c r="B6" s="10">
        <v>41781</v>
      </c>
      <c r="C6" s="16">
        <v>3.2693189278127024</v>
      </c>
      <c r="D6" s="16"/>
      <c r="F6" s="10">
        <v>41781</v>
      </c>
      <c r="G6">
        <v>1692.356</v>
      </c>
      <c r="U6" s="10">
        <v>41781</v>
      </c>
      <c r="V6" s="16">
        <v>3.2693189278127024</v>
      </c>
      <c r="W6" s="44">
        <f>MAX($V$6:V6)</f>
        <v>3.2693189278127024</v>
      </c>
      <c r="X6" s="2">
        <f>V6/W6-1</f>
        <v>0</v>
      </c>
      <c r="Y6" s="44" t="s">
        <v>4</v>
      </c>
      <c r="Z6" s="44" t="s">
        <v>4</v>
      </c>
      <c r="AB6" s="10">
        <v>41781</v>
      </c>
      <c r="AC6">
        <v>1692.356</v>
      </c>
      <c r="AD6" s="45">
        <f>MAX($AC$6:AC6)</f>
        <v>1692.356</v>
      </c>
      <c r="AE6" s="45">
        <f>AC6/AD6-1</f>
        <v>0</v>
      </c>
      <c r="AF6" s="45" t="s">
        <v>4</v>
      </c>
      <c r="AG6" s="45" t="s">
        <v>4</v>
      </c>
      <c r="AI6" s="10">
        <v>41781</v>
      </c>
      <c r="AJ6" s="9">
        <f>VLOOKUP(AI6,$U$6:$V$266,2,TRUE)</f>
        <v>3.2693189278127024</v>
      </c>
      <c r="AK6" s="46">
        <f>VLOOKUP(AI6,$AB$6:$AC$266,2,TRUE)</f>
        <v>1692.356</v>
      </c>
      <c r="AL6" s="46"/>
      <c r="AM6" s="46"/>
    </row>
    <row r="7" spans="1:40" x14ac:dyDescent="0.25">
      <c r="B7" s="10">
        <v>41788</v>
      </c>
      <c r="C7" s="16">
        <v>3.5699416194808564</v>
      </c>
      <c r="D7" s="60">
        <f>C7/C6-1</f>
        <v>9.1952696664342248E-2</v>
      </c>
      <c r="E7" s="2">
        <f>(D7-AVERAGE($D$7:$D$146))^2</f>
        <v>8.512634793201232E-3</v>
      </c>
      <c r="F7" s="10">
        <v>41782</v>
      </c>
      <c r="G7">
        <v>1697.9390000000001</v>
      </c>
      <c r="U7" s="10">
        <v>41788</v>
      </c>
      <c r="V7" s="16">
        <v>3.5699416194808564</v>
      </c>
      <c r="W7" s="44">
        <f>MAX($V$6:V7)</f>
        <v>3.5699416194808564</v>
      </c>
      <c r="X7" s="2">
        <f t="shared" ref="X7:X70" si="0">V7/W7-1</f>
        <v>0</v>
      </c>
      <c r="Y7" s="44">
        <f>V7/V6-1</f>
        <v>9.1952696664342248E-2</v>
      </c>
      <c r="Z7" s="44">
        <f>Y7^2</f>
        <v>8.4552984238445376E-3</v>
      </c>
      <c r="AB7" s="10">
        <v>41782</v>
      </c>
      <c r="AC7">
        <v>1697.9390000000001</v>
      </c>
      <c r="AD7" s="45">
        <f>MAX($AC$6:AC7)</f>
        <v>1697.9390000000001</v>
      </c>
      <c r="AE7" s="45">
        <f t="shared" ref="AE7:AE10" si="1">AC7/AD7-1</f>
        <v>0</v>
      </c>
      <c r="AF7" s="45">
        <f t="shared" ref="AF7:AF10" si="2">AC7/AC6-1</f>
        <v>3.2989512844816549E-3</v>
      </c>
      <c r="AG7" s="45">
        <f t="shared" ref="AG7:AG10" si="3">AF7^2</f>
        <v>1.0883079577383161E-5</v>
      </c>
      <c r="AI7" s="10">
        <v>41782</v>
      </c>
      <c r="AJ7" s="9">
        <f t="shared" ref="AJ7:AJ70" si="4">VLOOKUP(AI7,$U$6:$V$266,2,TRUE)</f>
        <v>3.2693189278127024</v>
      </c>
      <c r="AK7" s="46">
        <f t="shared" ref="AK7:AK70" si="5">VLOOKUP(AI7,$AB$6:$AC$266,2,TRUE)</f>
        <v>1697.9390000000001</v>
      </c>
      <c r="AL7" s="46">
        <f>AJ7/AJ6-1</f>
        <v>0</v>
      </c>
      <c r="AM7" s="46">
        <f>AK7/AK6-1</f>
        <v>3.2989512844816549E-3</v>
      </c>
      <c r="AN7" s="23">
        <f>AL7-AM7</f>
        <v>-3.2989512844816549E-3</v>
      </c>
    </row>
    <row r="8" spans="1:40" x14ac:dyDescent="0.25">
      <c r="B8" s="10">
        <v>41795</v>
      </c>
      <c r="C8" s="16">
        <v>3.4343369570817384</v>
      </c>
      <c r="D8" s="60">
        <f t="shared" ref="D8:D71" si="6">C8/C7-1</f>
        <v>-3.7985120445425569E-2</v>
      </c>
      <c r="E8" s="2">
        <f t="shared" ref="E8:E71" si="7">(D8-AVERAGE($D$7:$D$146))^2</f>
        <v>1.4193209475245557E-3</v>
      </c>
      <c r="F8" s="10">
        <v>41785</v>
      </c>
      <c r="G8">
        <v>1703.182</v>
      </c>
      <c r="U8" s="10">
        <v>41795</v>
      </c>
      <c r="V8" s="16">
        <v>3.4343369570817384</v>
      </c>
      <c r="W8" s="44">
        <f>MAX($V$6:V8)</f>
        <v>3.5699416194808564</v>
      </c>
      <c r="X8" s="2">
        <f t="shared" si="0"/>
        <v>-3.7985120445425569E-2</v>
      </c>
      <c r="Y8" s="44">
        <f t="shared" ref="Y8:Y26" si="8">V8/V7-1</f>
        <v>-3.7985120445425569E-2</v>
      </c>
      <c r="Z8" s="44">
        <f t="shared" ref="Z8:Z71" si="9">Y8^2</f>
        <v>1.4428693752534876E-3</v>
      </c>
      <c r="AB8" s="10">
        <v>41785</v>
      </c>
      <c r="AC8">
        <v>1703.182</v>
      </c>
      <c r="AD8" s="45">
        <f>MAX($AC$6:AC8)</f>
        <v>1703.182</v>
      </c>
      <c r="AE8" s="45">
        <f t="shared" si="1"/>
        <v>0</v>
      </c>
      <c r="AF8" s="45">
        <f t="shared" si="2"/>
        <v>3.0878612246965087E-3</v>
      </c>
      <c r="AG8" s="45">
        <f t="shared" si="3"/>
        <v>9.534886942984222E-6</v>
      </c>
      <c r="AI8" s="10">
        <v>41785</v>
      </c>
      <c r="AJ8" s="9">
        <f t="shared" si="4"/>
        <v>3.2693189278127024</v>
      </c>
      <c r="AK8" s="46">
        <f t="shared" si="5"/>
        <v>1703.182</v>
      </c>
      <c r="AL8" s="46">
        <f t="shared" ref="AL8:AL71" si="10">AJ8/AJ7-1</f>
        <v>0</v>
      </c>
      <c r="AM8" s="46">
        <f t="shared" ref="AM8:AM71" si="11">AK8/AK7-1</f>
        <v>3.0878612246965087E-3</v>
      </c>
      <c r="AN8" s="23">
        <f t="shared" ref="AN8:AN71" si="12">AL8-AM8</f>
        <v>-3.0878612246965087E-3</v>
      </c>
    </row>
    <row r="9" spans="1:40" x14ac:dyDescent="0.25">
      <c r="B9" s="10">
        <v>41802</v>
      </c>
      <c r="C9" s="16">
        <v>3.2495829116468626</v>
      </c>
      <c r="D9" s="60">
        <f t="shared" si="6"/>
        <v>-5.3796132337540659E-2</v>
      </c>
      <c r="E9" s="2">
        <f t="shared" si="7"/>
        <v>2.8606332536463184E-3</v>
      </c>
      <c r="F9" s="10">
        <v>41786</v>
      </c>
      <c r="G9">
        <v>1707.6659999999999</v>
      </c>
      <c r="I9" s="70"/>
      <c r="J9" s="70"/>
      <c r="K9" s="70"/>
      <c r="L9" s="70"/>
      <c r="M9" s="70"/>
      <c r="N9" s="70"/>
      <c r="O9" s="70"/>
      <c r="U9" s="10">
        <v>41802</v>
      </c>
      <c r="V9" s="16">
        <v>3.2495829116468626</v>
      </c>
      <c r="W9" s="44">
        <f>MAX($V$6:V9)</f>
        <v>3.5699416194808564</v>
      </c>
      <c r="X9" s="2">
        <f t="shared" si="0"/>
        <v>-8.9737800216626695E-2</v>
      </c>
      <c r="Y9" s="44">
        <f t="shared" si="8"/>
        <v>-5.3796132337540659E-2</v>
      </c>
      <c r="Z9" s="44">
        <f t="shared" si="9"/>
        <v>2.8940238544781878E-3</v>
      </c>
      <c r="AB9" s="10">
        <v>41786</v>
      </c>
      <c r="AC9">
        <v>1707.6659999999999</v>
      </c>
      <c r="AD9" s="45">
        <f>MAX($AC$6:AC9)</f>
        <v>1707.6659999999999</v>
      </c>
      <c r="AE9" s="45">
        <f t="shared" si="1"/>
        <v>0</v>
      </c>
      <c r="AF9" s="45">
        <f t="shared" si="2"/>
        <v>2.6327192278923217E-3</v>
      </c>
      <c r="AG9" s="45">
        <f t="shared" si="3"/>
        <v>6.9312105329139429E-6</v>
      </c>
      <c r="AI9" s="10">
        <v>41786</v>
      </c>
      <c r="AJ9" s="9">
        <f t="shared" si="4"/>
        <v>3.2693189278127024</v>
      </c>
      <c r="AK9" s="46">
        <f t="shared" si="5"/>
        <v>1707.6659999999999</v>
      </c>
      <c r="AL9" s="46">
        <f t="shared" si="10"/>
        <v>0</v>
      </c>
      <c r="AM9" s="46">
        <f t="shared" si="11"/>
        <v>2.6327192278923217E-3</v>
      </c>
      <c r="AN9" s="23">
        <f t="shared" si="12"/>
        <v>-2.6327192278923217E-3</v>
      </c>
    </row>
    <row r="10" spans="1:40" x14ac:dyDescent="0.25">
      <c r="B10" s="10">
        <v>41809</v>
      </c>
      <c r="C10" s="16">
        <v>3.1205592653012473</v>
      </c>
      <c r="D10" s="60">
        <f t="shared" si="6"/>
        <v>-3.9704678986087871E-2</v>
      </c>
      <c r="E10" s="2">
        <f t="shared" si="7"/>
        <v>1.5518427002398096E-3</v>
      </c>
      <c r="F10" s="10">
        <v>41787</v>
      </c>
      <c r="G10">
        <v>1706.145</v>
      </c>
      <c r="I10" s="70"/>
      <c r="J10" s="70"/>
      <c r="K10" s="70"/>
      <c r="L10" s="70"/>
      <c r="M10" s="70"/>
      <c r="N10" s="70"/>
      <c r="O10" s="70"/>
      <c r="U10" s="10">
        <v>41809</v>
      </c>
      <c r="V10" s="16">
        <v>3.1205592653012473</v>
      </c>
      <c r="W10" s="44">
        <f>MAX($V$6:V10)</f>
        <v>3.5699416194808564</v>
      </c>
      <c r="X10" s="2">
        <f t="shared" si="0"/>
        <v>-0.12587946865219568</v>
      </c>
      <c r="Y10" s="44">
        <f t="shared" si="8"/>
        <v>-3.9704678986087871E-2</v>
      </c>
      <c r="Z10" s="44">
        <f t="shared" si="9"/>
        <v>1.5764615333882879E-3</v>
      </c>
      <c r="AB10" s="10">
        <v>41787</v>
      </c>
      <c r="AC10">
        <v>1706.145</v>
      </c>
      <c r="AD10" s="45">
        <f>MAX($AC$6:AC10)</f>
        <v>1707.6659999999999</v>
      </c>
      <c r="AE10" s="45">
        <f t="shared" si="1"/>
        <v>-8.9068939710690298E-4</v>
      </c>
      <c r="AF10" s="45">
        <f t="shared" si="2"/>
        <v>-8.9068939710690298E-4</v>
      </c>
      <c r="AG10" s="45">
        <f t="shared" si="3"/>
        <v>7.9332760211865826E-7</v>
      </c>
      <c r="AI10" s="10">
        <v>41787</v>
      </c>
      <c r="AJ10" s="9">
        <f t="shared" si="4"/>
        <v>3.2693189278127024</v>
      </c>
      <c r="AK10" s="46">
        <f t="shared" si="5"/>
        <v>1706.145</v>
      </c>
      <c r="AL10" s="46">
        <f t="shared" si="10"/>
        <v>0</v>
      </c>
      <c r="AM10" s="46">
        <f t="shared" si="11"/>
        <v>-8.9068939710690298E-4</v>
      </c>
      <c r="AN10" s="23">
        <f t="shared" si="12"/>
        <v>8.9068939710690298E-4</v>
      </c>
    </row>
    <row r="11" spans="1:40" x14ac:dyDescent="0.25">
      <c r="B11" s="10">
        <v>41816</v>
      </c>
      <c r="C11" s="16">
        <v>2.9311970886643239</v>
      </c>
      <c r="D11" s="60">
        <f t="shared" si="6"/>
        <v>-6.0682127957804699E-2</v>
      </c>
      <c r="E11" s="2">
        <f t="shared" si="7"/>
        <v>3.644643599559206E-3</v>
      </c>
      <c r="F11" s="10">
        <v>41788</v>
      </c>
      <c r="G11">
        <v>1713.248</v>
      </c>
      <c r="U11" s="10">
        <v>41816</v>
      </c>
      <c r="V11" s="16">
        <v>2.9311970886643239</v>
      </c>
      <c r="W11" s="44">
        <f>MAX($V$6:V11)</f>
        <v>3.5699416194808564</v>
      </c>
      <c r="X11" s="2">
        <f t="shared" si="0"/>
        <v>-0.17892296258598739</v>
      </c>
      <c r="Y11" s="44">
        <f t="shared" si="8"/>
        <v>-6.0682127957804699E-2</v>
      </c>
      <c r="Z11" s="44">
        <f t="shared" si="9"/>
        <v>3.6823206534873829E-3</v>
      </c>
      <c r="AB11" s="10">
        <v>41788</v>
      </c>
      <c r="AC11">
        <v>1713.248</v>
      </c>
      <c r="AD11" s="45">
        <f>MAX($AC$6:AC11)</f>
        <v>1713.248</v>
      </c>
      <c r="AE11" s="45">
        <f t="shared" ref="AE11:AE74" si="13">AC11/AD11-1</f>
        <v>0</v>
      </c>
      <c r="AF11" s="45">
        <f t="shared" ref="AF11:AF74" si="14">AC11/AC10-1</f>
        <v>4.1631865990288119E-3</v>
      </c>
      <c r="AG11" s="45">
        <f t="shared" ref="AG11:AG74" si="15">AF11^2</f>
        <v>1.7332122658333085E-5</v>
      </c>
      <c r="AI11" s="10">
        <v>41788</v>
      </c>
      <c r="AJ11" s="9">
        <f t="shared" si="4"/>
        <v>3.5699416194808564</v>
      </c>
      <c r="AK11" s="46">
        <f t="shared" si="5"/>
        <v>1713.248</v>
      </c>
      <c r="AL11" s="46">
        <f t="shared" si="10"/>
        <v>9.1952696664342248E-2</v>
      </c>
      <c r="AM11" s="46">
        <f t="shared" si="11"/>
        <v>4.1631865990288119E-3</v>
      </c>
      <c r="AN11" s="23">
        <f t="shared" si="12"/>
        <v>8.7789510065313436E-2</v>
      </c>
    </row>
    <row r="12" spans="1:40" x14ac:dyDescent="0.25">
      <c r="B12" s="10">
        <v>41823</v>
      </c>
      <c r="C12" s="16">
        <v>3.0315437869844155</v>
      </c>
      <c r="D12" s="60">
        <f t="shared" si="6"/>
        <v>3.423403315599538E-2</v>
      </c>
      <c r="E12" s="2">
        <f t="shared" si="7"/>
        <v>1.1933761911155827E-3</v>
      </c>
      <c r="F12" s="10">
        <v>41789</v>
      </c>
      <c r="G12">
        <v>1715.184</v>
      </c>
      <c r="I12" s="21"/>
      <c r="J12" s="49" t="s">
        <v>53</v>
      </c>
      <c r="K12" s="49" t="s">
        <v>25</v>
      </c>
      <c r="L12" s="21"/>
      <c r="N12" s="50"/>
      <c r="O12" s="49" t="s">
        <v>57</v>
      </c>
      <c r="U12" s="10">
        <v>41823</v>
      </c>
      <c r="V12" s="16">
        <v>3.0315437869844155</v>
      </c>
      <c r="W12" s="44">
        <f>MAX($V$6:V12)</f>
        <v>3.5699416194808564</v>
      </c>
      <c r="X12" s="2">
        <f t="shared" si="0"/>
        <v>-0.15081418406352964</v>
      </c>
      <c r="Y12" s="44">
        <f t="shared" si="8"/>
        <v>3.423403315599538E-2</v>
      </c>
      <c r="Z12" s="44">
        <f t="shared" si="9"/>
        <v>1.1719690261257911E-3</v>
      </c>
      <c r="AB12" s="10">
        <v>41789</v>
      </c>
      <c r="AC12">
        <v>1715.184</v>
      </c>
      <c r="AD12" s="45">
        <f>MAX($AC$6:AC12)</f>
        <v>1715.184</v>
      </c>
      <c r="AE12" s="45">
        <f t="shared" si="13"/>
        <v>0</v>
      </c>
      <c r="AF12" s="45">
        <f t="shared" si="14"/>
        <v>1.1300173705148797E-3</v>
      </c>
      <c r="AG12" s="45">
        <f t="shared" si="15"/>
        <v>1.276939257665363E-6</v>
      </c>
      <c r="AI12" s="10">
        <v>41789</v>
      </c>
      <c r="AJ12" s="9">
        <f t="shared" si="4"/>
        <v>3.5699416194808564</v>
      </c>
      <c r="AK12" s="46">
        <f t="shared" si="5"/>
        <v>1715.184</v>
      </c>
      <c r="AL12" s="46">
        <f t="shared" si="10"/>
        <v>0</v>
      </c>
      <c r="AM12" s="46">
        <f t="shared" si="11"/>
        <v>1.1300173705148797E-3</v>
      </c>
      <c r="AN12" s="23">
        <f t="shared" si="12"/>
        <v>-1.1300173705148797E-3</v>
      </c>
    </row>
    <row r="13" spans="1:40" x14ac:dyDescent="0.25">
      <c r="B13" s="10">
        <v>41830</v>
      </c>
      <c r="C13" s="16">
        <v>3.13344889722711</v>
      </c>
      <c r="D13" s="60">
        <f t="shared" si="6"/>
        <v>3.3614922759886312E-2</v>
      </c>
      <c r="E13" s="2">
        <f t="shared" si="7"/>
        <v>1.1509848080400594E-3</v>
      </c>
      <c r="F13" s="10">
        <v>41792</v>
      </c>
      <c r="G13">
        <v>1717.27</v>
      </c>
      <c r="I13" s="47">
        <v>41781</v>
      </c>
      <c r="J13" s="53">
        <v>3.27</v>
      </c>
      <c r="K13">
        <v>1692.356</v>
      </c>
      <c r="L13" s="47">
        <v>41781</v>
      </c>
      <c r="N13" s="47">
        <v>41781</v>
      </c>
      <c r="O13" s="50">
        <v>141.11979700000001</v>
      </c>
      <c r="U13" s="10">
        <v>41830</v>
      </c>
      <c r="V13" s="16">
        <v>3.13344889722711</v>
      </c>
      <c r="W13" s="44">
        <f>MAX($V$6:V13)</f>
        <v>3.5699416194808564</v>
      </c>
      <c r="X13" s="2">
        <f t="shared" si="0"/>
        <v>-0.12226886845203411</v>
      </c>
      <c r="Y13" s="44">
        <f t="shared" si="8"/>
        <v>3.3614922759886312E-2</v>
      </c>
      <c r="Z13" s="44">
        <f t="shared" si="9"/>
        <v>1.1299630321531227E-3</v>
      </c>
      <c r="AB13" s="10">
        <v>41792</v>
      </c>
      <c r="AC13">
        <v>1717.27</v>
      </c>
      <c r="AD13" s="45">
        <f>MAX($AC$6:AC13)</f>
        <v>1717.27</v>
      </c>
      <c r="AE13" s="45">
        <f t="shared" si="13"/>
        <v>0</v>
      </c>
      <c r="AF13" s="45">
        <f t="shared" si="14"/>
        <v>1.2161960466048338E-3</v>
      </c>
      <c r="AG13" s="45">
        <f t="shared" si="15"/>
        <v>1.4791328237772272E-6</v>
      </c>
      <c r="AI13" s="10">
        <v>41792</v>
      </c>
      <c r="AJ13" s="9">
        <f t="shared" si="4"/>
        <v>3.5699416194808564</v>
      </c>
      <c r="AK13" s="46">
        <f t="shared" si="5"/>
        <v>1717.27</v>
      </c>
      <c r="AL13" s="46">
        <f t="shared" si="10"/>
        <v>0</v>
      </c>
      <c r="AM13" s="46">
        <f t="shared" si="11"/>
        <v>1.2161960466048338E-3</v>
      </c>
      <c r="AN13" s="23">
        <f t="shared" si="12"/>
        <v>-1.2161960466048338E-3</v>
      </c>
    </row>
    <row r="14" spans="1:40" x14ac:dyDescent="0.25">
      <c r="B14" s="10">
        <v>41837</v>
      </c>
      <c r="C14" s="16">
        <v>3.3058812652916241</v>
      </c>
      <c r="D14" s="60">
        <f t="shared" si="6"/>
        <v>5.5029577223073556E-2</v>
      </c>
      <c r="E14" s="2">
        <f t="shared" si="7"/>
        <v>3.0626065214081673E-3</v>
      </c>
      <c r="F14" s="10">
        <v>41793</v>
      </c>
      <c r="G14">
        <v>1715.8219999999999</v>
      </c>
      <c r="I14" s="47">
        <v>42226</v>
      </c>
      <c r="J14" s="53">
        <v>3.01</v>
      </c>
      <c r="K14" s="51">
        <v>1766.617</v>
      </c>
      <c r="L14" s="52">
        <v>42226</v>
      </c>
      <c r="N14" s="47">
        <v>42226</v>
      </c>
      <c r="O14" s="50">
        <v>141.07979900000001</v>
      </c>
      <c r="U14" s="10">
        <v>41837</v>
      </c>
      <c r="V14" s="16">
        <v>3.3058812652916241</v>
      </c>
      <c r="W14" s="44">
        <f>MAX($V$6:V14)</f>
        <v>3.5699416194808564</v>
      </c>
      <c r="X14" s="2">
        <f t="shared" si="0"/>
        <v>-7.3967695367419539E-2</v>
      </c>
      <c r="Y14" s="44">
        <f t="shared" si="8"/>
        <v>5.5029577223073556E-2</v>
      </c>
      <c r="Z14" s="44">
        <f t="shared" si="9"/>
        <v>3.028254369350216E-3</v>
      </c>
      <c r="AB14" s="10">
        <v>41793</v>
      </c>
      <c r="AC14">
        <v>1715.8219999999999</v>
      </c>
      <c r="AD14" s="45">
        <f>MAX($AC$6:AC14)</f>
        <v>1717.27</v>
      </c>
      <c r="AE14" s="45">
        <f t="shared" si="13"/>
        <v>-8.4319879809235943E-4</v>
      </c>
      <c r="AF14" s="45">
        <f t="shared" si="14"/>
        <v>-8.4319879809235943E-4</v>
      </c>
      <c r="AG14" s="45">
        <f t="shared" si="15"/>
        <v>7.1098421310439952E-7</v>
      </c>
      <c r="AI14" s="10">
        <v>41793</v>
      </c>
      <c r="AJ14" s="9">
        <f t="shared" si="4"/>
        <v>3.5699416194808564</v>
      </c>
      <c r="AK14" s="46">
        <f t="shared" si="5"/>
        <v>1715.8219999999999</v>
      </c>
      <c r="AL14" s="46">
        <f t="shared" si="10"/>
        <v>0</v>
      </c>
      <c r="AM14" s="46">
        <f t="shared" si="11"/>
        <v>-8.4319879809235943E-4</v>
      </c>
      <c r="AN14" s="23">
        <f t="shared" si="12"/>
        <v>8.4319879809235943E-4</v>
      </c>
    </row>
    <row r="15" spans="1:40" x14ac:dyDescent="0.25">
      <c r="B15" s="10">
        <v>41844</v>
      </c>
      <c r="C15" s="16">
        <v>3.1595537675330148</v>
      </c>
      <c r="D15" s="60">
        <f t="shared" si="6"/>
        <v>-4.4262780788559608E-2</v>
      </c>
      <c r="E15" s="2">
        <f t="shared" si="7"/>
        <v>1.9317375640260286E-3</v>
      </c>
      <c r="F15" s="10">
        <v>41794</v>
      </c>
      <c r="G15">
        <v>1717.7639999999999</v>
      </c>
      <c r="I15" s="21"/>
      <c r="J15" s="22"/>
      <c r="K15" s="23"/>
      <c r="N15" s="21"/>
      <c r="O15" s="22">
        <f>(O14/O13)^(365/(N14-N13))-1</f>
        <v>-2.324846332119046E-4</v>
      </c>
      <c r="P15" s="2" t="s">
        <v>58</v>
      </c>
      <c r="U15" s="10">
        <v>41844</v>
      </c>
      <c r="V15" s="16">
        <v>3.1595537675330148</v>
      </c>
      <c r="W15" s="44">
        <f>MAX($V$6:V15)</f>
        <v>3.5699416194808564</v>
      </c>
      <c r="X15" s="2">
        <f t="shared" si="0"/>
        <v>-0.11495646027049611</v>
      </c>
      <c r="Y15" s="44">
        <f t="shared" si="8"/>
        <v>-4.4262780788559608E-2</v>
      </c>
      <c r="Z15" s="44">
        <f t="shared" si="9"/>
        <v>1.9591937631360814E-3</v>
      </c>
      <c r="AB15" s="10">
        <v>41794</v>
      </c>
      <c r="AC15">
        <v>1717.7639999999999</v>
      </c>
      <c r="AD15" s="45">
        <f>MAX($AC$6:AC15)</f>
        <v>1717.7639999999999</v>
      </c>
      <c r="AE15" s="45">
        <f t="shared" si="13"/>
        <v>0</v>
      </c>
      <c r="AF15" s="45">
        <f t="shared" si="14"/>
        <v>1.131819034841719E-3</v>
      </c>
      <c r="AG15" s="45">
        <f t="shared" si="15"/>
        <v>1.2810143276300403E-6</v>
      </c>
      <c r="AI15" s="10">
        <v>41794</v>
      </c>
      <c r="AJ15" s="9">
        <f t="shared" si="4"/>
        <v>3.5699416194808564</v>
      </c>
      <c r="AK15" s="46">
        <f t="shared" si="5"/>
        <v>1717.7639999999999</v>
      </c>
      <c r="AL15" s="46">
        <f t="shared" si="10"/>
        <v>0</v>
      </c>
      <c r="AM15" s="46">
        <f t="shared" si="11"/>
        <v>1.131819034841719E-3</v>
      </c>
      <c r="AN15" s="23">
        <f t="shared" si="12"/>
        <v>-1.131819034841719E-3</v>
      </c>
    </row>
    <row r="16" spans="1:40" x14ac:dyDescent="0.25">
      <c r="B16" s="10">
        <v>41858</v>
      </c>
      <c r="C16" s="16">
        <v>3.1878595648855068</v>
      </c>
      <c r="D16" s="60">
        <f t="shared" si="6"/>
        <v>8.958795904458805E-3</v>
      </c>
      <c r="E16" s="2">
        <f t="shared" si="7"/>
        <v>8.5933644480951996E-5</v>
      </c>
      <c r="F16" s="10">
        <v>41795</v>
      </c>
      <c r="G16">
        <v>1725.6</v>
      </c>
      <c r="K16" s="14" t="s">
        <v>24</v>
      </c>
      <c r="L16" s="14"/>
      <c r="M16" s="14"/>
      <c r="U16" s="10">
        <v>41858</v>
      </c>
      <c r="V16" s="16">
        <v>3.1878595648855068</v>
      </c>
      <c r="W16" s="44">
        <f>MAX($V$6:V16)</f>
        <v>3.5699416194808564</v>
      </c>
      <c r="X16" s="2">
        <f t="shared" si="0"/>
        <v>-0.10702753583149971</v>
      </c>
      <c r="Y16" s="44">
        <f t="shared" si="8"/>
        <v>8.958795904458805E-3</v>
      </c>
      <c r="Z16" s="44">
        <f t="shared" si="9"/>
        <v>8.0260024057747853E-5</v>
      </c>
      <c r="AB16" s="10">
        <v>41795</v>
      </c>
      <c r="AC16">
        <v>1725.6</v>
      </c>
      <c r="AD16" s="45">
        <f>MAX($AC$6:AC16)</f>
        <v>1725.6</v>
      </c>
      <c r="AE16" s="45">
        <f t="shared" si="13"/>
        <v>0</v>
      </c>
      <c r="AF16" s="45">
        <f t="shared" si="14"/>
        <v>4.5617442209755499E-3</v>
      </c>
      <c r="AG16" s="45">
        <f t="shared" si="15"/>
        <v>2.0809510337603828E-5</v>
      </c>
      <c r="AI16" s="10">
        <v>41795</v>
      </c>
      <c r="AJ16" s="9">
        <f t="shared" si="4"/>
        <v>3.4343369570817384</v>
      </c>
      <c r="AK16" s="46">
        <f t="shared" si="5"/>
        <v>1725.6</v>
      </c>
      <c r="AL16" s="46">
        <f t="shared" si="10"/>
        <v>-3.7985120445425569E-2</v>
      </c>
      <c r="AM16" s="46">
        <f t="shared" si="11"/>
        <v>4.5617442209755499E-3</v>
      </c>
      <c r="AN16" s="23">
        <f t="shared" si="12"/>
        <v>-4.2546864666401119E-2</v>
      </c>
    </row>
    <row r="17" spans="2:40" x14ac:dyDescent="0.25">
      <c r="B17" s="10">
        <v>41879</v>
      </c>
      <c r="C17" s="16">
        <v>3.3028387444112233</v>
      </c>
      <c r="D17" s="60">
        <f t="shared" si="6"/>
        <v>3.6067830839294102E-2</v>
      </c>
      <c r="E17" s="2">
        <f t="shared" si="7"/>
        <v>1.323437104414007E-3</v>
      </c>
      <c r="F17" s="10">
        <v>41796</v>
      </c>
      <c r="G17">
        <v>1734.472</v>
      </c>
      <c r="K17" s="24" t="s">
        <v>3</v>
      </c>
      <c r="L17" s="4" t="s">
        <v>25</v>
      </c>
      <c r="S17" s="8"/>
      <c r="U17" s="10">
        <v>41879</v>
      </c>
      <c r="V17" s="16">
        <v>3.3028387444112233</v>
      </c>
      <c r="W17" s="44">
        <f>MAX($V$6:V17)</f>
        <v>3.5699416194808564</v>
      </c>
      <c r="X17" s="2">
        <f t="shared" si="0"/>
        <v>-7.481995604972258E-2</v>
      </c>
      <c r="Y17" s="44">
        <f t="shared" si="8"/>
        <v>3.6067830839294102E-2</v>
      </c>
      <c r="Z17" s="44">
        <f t="shared" si="9"/>
        <v>1.3008884214519346E-3</v>
      </c>
      <c r="AB17" s="10">
        <v>41796</v>
      </c>
      <c r="AC17">
        <v>1734.472</v>
      </c>
      <c r="AD17" s="45">
        <f>MAX($AC$6:AC17)</f>
        <v>1734.472</v>
      </c>
      <c r="AE17" s="45">
        <f t="shared" si="13"/>
        <v>0</v>
      </c>
      <c r="AF17" s="45">
        <f t="shared" si="14"/>
        <v>5.1414000927214598E-3</v>
      </c>
      <c r="AG17" s="45">
        <f t="shared" si="15"/>
        <v>2.6433994913436236E-5</v>
      </c>
      <c r="AI17" s="10">
        <v>41796</v>
      </c>
      <c r="AJ17" s="9">
        <f t="shared" si="4"/>
        <v>3.4343369570817384</v>
      </c>
      <c r="AK17" s="46">
        <f t="shared" si="5"/>
        <v>1734.472</v>
      </c>
      <c r="AL17" s="46">
        <f t="shared" si="10"/>
        <v>0</v>
      </c>
      <c r="AM17" s="46">
        <f t="shared" si="11"/>
        <v>5.1414000927214598E-3</v>
      </c>
      <c r="AN17" s="23">
        <f t="shared" si="12"/>
        <v>-5.1414000927214598E-3</v>
      </c>
    </row>
    <row r="18" spans="2:40" x14ac:dyDescent="0.25">
      <c r="B18" s="10">
        <v>41886</v>
      </c>
      <c r="C18" s="16">
        <v>3.489494681355187</v>
      </c>
      <c r="D18" s="60">
        <f t="shared" si="6"/>
        <v>5.6513790526348417E-2</v>
      </c>
      <c r="E18" s="2">
        <f t="shared" si="7"/>
        <v>3.2290845774292846E-3</v>
      </c>
      <c r="F18" s="10">
        <v>41799</v>
      </c>
      <c r="G18">
        <v>1735.9849999999999</v>
      </c>
      <c r="I18" s="25" t="s">
        <v>26</v>
      </c>
      <c r="J18" s="26"/>
      <c r="K18" s="27">
        <f>(J14/J13)^(365/(I14-I13))-1</f>
        <v>-6.5697989211279006E-2</v>
      </c>
      <c r="L18" s="27">
        <f>(K14/K13)^(365/(L14-L13))-1</f>
        <v>3.5852094722359729E-2</v>
      </c>
      <c r="U18" s="10">
        <v>41886</v>
      </c>
      <c r="V18" s="16">
        <v>3.489494681355187</v>
      </c>
      <c r="W18" s="44">
        <f>MAX($V$6:V18)</f>
        <v>3.5699416194808564</v>
      </c>
      <c r="X18" s="2">
        <f t="shared" si="0"/>
        <v>-2.2534524846758663E-2</v>
      </c>
      <c r="Y18" s="44">
        <f t="shared" si="8"/>
        <v>5.6513790526348417E-2</v>
      </c>
      <c r="Z18" s="44">
        <f t="shared" si="9"/>
        <v>3.1938085196559882E-3</v>
      </c>
      <c r="AB18" s="10">
        <v>41799</v>
      </c>
      <c r="AC18">
        <v>1735.9849999999999</v>
      </c>
      <c r="AD18" s="45">
        <f>MAX($AC$6:AC18)</f>
        <v>1735.9849999999999</v>
      </c>
      <c r="AE18" s="45">
        <f t="shared" si="13"/>
        <v>0</v>
      </c>
      <c r="AF18" s="45">
        <f t="shared" si="14"/>
        <v>8.7231157378142576E-4</v>
      </c>
      <c r="AG18" s="45">
        <f t="shared" si="15"/>
        <v>7.6092748175302779E-7</v>
      </c>
      <c r="AI18" s="10">
        <v>41799</v>
      </c>
      <c r="AJ18" s="9">
        <f t="shared" si="4"/>
        <v>3.4343369570817384</v>
      </c>
      <c r="AK18" s="46">
        <f t="shared" si="5"/>
        <v>1735.9849999999999</v>
      </c>
      <c r="AL18" s="46">
        <f t="shared" si="10"/>
        <v>0</v>
      </c>
      <c r="AM18" s="46">
        <f t="shared" si="11"/>
        <v>8.7231157378142576E-4</v>
      </c>
      <c r="AN18" s="23">
        <f t="shared" si="12"/>
        <v>-8.7231157378142576E-4</v>
      </c>
    </row>
    <row r="19" spans="2:40" x14ac:dyDescent="0.25">
      <c r="B19" s="10">
        <v>41893</v>
      </c>
      <c r="C19" s="16">
        <v>3.4464695932935263</v>
      </c>
      <c r="D19" s="60">
        <f t="shared" si="6"/>
        <v>-1.2329890712127867E-2</v>
      </c>
      <c r="E19" s="2">
        <f t="shared" si="7"/>
        <v>1.4444786276129808E-4</v>
      </c>
      <c r="F19" s="10">
        <v>41800</v>
      </c>
      <c r="G19">
        <v>1735.317</v>
      </c>
      <c r="I19" s="25" t="s">
        <v>27</v>
      </c>
      <c r="J19" s="26"/>
      <c r="K19" s="55">
        <f>SQRT(AVERAGE(Z6:Z146)-(AVERAGE(Y6:Y146)*AVERAGE(Y6:Y146)))*SQRT(260)</f>
        <v>0.37381782625284332</v>
      </c>
      <c r="L19" s="55">
        <f>SQRT(AVERAGE(AG6:AG323)-(AVERAGE(AF6:AF323)*AVERAGE(AF6:AF323)))*SQRT(260)</f>
        <v>9.8780175045985755E-2</v>
      </c>
      <c r="M19" s="23">
        <f>SQRT(SUM(E7:E146)/COUNT(E7:E146))</f>
        <v>2.3183197431993142E-2</v>
      </c>
      <c r="N19" s="23">
        <f>M19*SQRT(260)</f>
        <v>0.37381782625284349</v>
      </c>
      <c r="U19" s="10">
        <v>41893</v>
      </c>
      <c r="V19" s="16">
        <v>3.4464695932935263</v>
      </c>
      <c r="W19" s="44">
        <f>MAX($V$6:V19)</f>
        <v>3.5699416194808564</v>
      </c>
      <c r="X19" s="2">
        <f t="shared" si="0"/>
        <v>-3.4586567330276208E-2</v>
      </c>
      <c r="Y19" s="44">
        <f t="shared" si="8"/>
        <v>-1.2329890712127867E-2</v>
      </c>
      <c r="Z19" s="44">
        <f t="shared" si="9"/>
        <v>1.5202620497301703E-4</v>
      </c>
      <c r="AB19" s="10">
        <v>41800</v>
      </c>
      <c r="AC19">
        <v>1735.317</v>
      </c>
      <c r="AD19" s="45">
        <f>MAX($AC$6:AC19)</f>
        <v>1735.9849999999999</v>
      </c>
      <c r="AE19" s="45">
        <f t="shared" si="13"/>
        <v>-3.8479595157780988E-4</v>
      </c>
      <c r="AF19" s="45">
        <f t="shared" si="14"/>
        <v>-3.8479595157780988E-4</v>
      </c>
      <c r="AG19" s="45">
        <f t="shared" si="15"/>
        <v>1.4806792435067221E-7</v>
      </c>
      <c r="AI19" s="10">
        <v>41800</v>
      </c>
      <c r="AJ19" s="9">
        <f t="shared" si="4"/>
        <v>3.4343369570817384</v>
      </c>
      <c r="AK19" s="46">
        <f t="shared" si="5"/>
        <v>1735.317</v>
      </c>
      <c r="AL19" s="46">
        <f t="shared" si="10"/>
        <v>0</v>
      </c>
      <c r="AM19" s="46">
        <f t="shared" si="11"/>
        <v>-3.8479595157780988E-4</v>
      </c>
      <c r="AN19" s="23">
        <f t="shared" si="12"/>
        <v>3.8479595157780988E-4</v>
      </c>
    </row>
    <row r="20" spans="2:40" x14ac:dyDescent="0.25">
      <c r="B20" s="10">
        <v>41900</v>
      </c>
      <c r="C20" s="16">
        <v>3.5464331824867998</v>
      </c>
      <c r="D20" s="60">
        <f t="shared" si="6"/>
        <v>2.9004634013830355E-2</v>
      </c>
      <c r="E20" s="2">
        <f t="shared" si="7"/>
        <v>8.5942071842928704E-4</v>
      </c>
      <c r="F20" s="10">
        <v>41801</v>
      </c>
      <c r="G20">
        <v>1731.201</v>
      </c>
      <c r="I20" s="28" t="s">
        <v>28</v>
      </c>
      <c r="J20" s="29"/>
      <c r="K20" s="56">
        <f>(K18-O15)/K19</f>
        <v>-0.17512675956172158</v>
      </c>
      <c r="L20" s="56">
        <f>(L18-O15)/L19</f>
        <v>0.36530183651499859</v>
      </c>
      <c r="U20" s="10">
        <v>41900</v>
      </c>
      <c r="V20" s="16">
        <v>3.5464331824867998</v>
      </c>
      <c r="W20" s="44">
        <f>MAX($V$6:V20)</f>
        <v>3.5699416194808564</v>
      </c>
      <c r="X20" s="2">
        <f t="shared" si="0"/>
        <v>-6.5851040436553099E-3</v>
      </c>
      <c r="Y20" s="44">
        <f t="shared" si="8"/>
        <v>2.9004634013830355E-2</v>
      </c>
      <c r="Z20" s="44">
        <f t="shared" si="9"/>
        <v>8.4126879427624476E-4</v>
      </c>
      <c r="AB20" s="10">
        <v>41801</v>
      </c>
      <c r="AC20">
        <v>1731.201</v>
      </c>
      <c r="AD20" s="45">
        <f>MAX($AC$6:AC20)</f>
        <v>1735.9849999999999</v>
      </c>
      <c r="AE20" s="45">
        <f t="shared" si="13"/>
        <v>-2.7557841801627569E-3</v>
      </c>
      <c r="AF20" s="45">
        <f t="shared" si="14"/>
        <v>-2.371900926459003E-3</v>
      </c>
      <c r="AG20" s="45">
        <f t="shared" si="15"/>
        <v>5.625914004937077E-6</v>
      </c>
      <c r="AI20" s="10">
        <v>41801</v>
      </c>
      <c r="AJ20" s="9">
        <f t="shared" si="4"/>
        <v>3.4343369570817384</v>
      </c>
      <c r="AK20" s="46">
        <f t="shared" si="5"/>
        <v>1731.201</v>
      </c>
      <c r="AL20" s="46">
        <f t="shared" si="10"/>
        <v>0</v>
      </c>
      <c r="AM20" s="46">
        <f t="shared" si="11"/>
        <v>-2.371900926459003E-3</v>
      </c>
      <c r="AN20" s="23">
        <f t="shared" si="12"/>
        <v>2.371900926459003E-3</v>
      </c>
    </row>
    <row r="21" spans="2:40" x14ac:dyDescent="0.25">
      <c r="B21" s="10">
        <v>41907</v>
      </c>
      <c r="C21" s="16">
        <v>3.4734429824141708</v>
      </c>
      <c r="D21" s="60">
        <f t="shared" si="6"/>
        <v>-2.058129853766133E-2</v>
      </c>
      <c r="E21" s="2">
        <f t="shared" si="7"/>
        <v>4.1087510079046576E-4</v>
      </c>
      <c r="F21" s="10">
        <v>41802</v>
      </c>
      <c r="G21">
        <v>1725.491</v>
      </c>
      <c r="I21" s="3" t="s">
        <v>29</v>
      </c>
      <c r="K21" s="27">
        <f>MIN(X6:X266)</f>
        <v>-0.3052141952534565</v>
      </c>
      <c r="L21" s="30">
        <f>MIN(AE6:AE323)</f>
        <v>-9.722376533062449E-2</v>
      </c>
      <c r="U21" s="10">
        <v>41907</v>
      </c>
      <c r="V21" s="16">
        <v>3.4734429824141708</v>
      </c>
      <c r="W21" s="44">
        <f>MAX($V$6:V21)</f>
        <v>3.5699416194808564</v>
      </c>
      <c r="X21" s="2">
        <f t="shared" si="0"/>
        <v>-2.7030872589092536E-2</v>
      </c>
      <c r="Y21" s="44">
        <f t="shared" si="8"/>
        <v>-2.058129853766133E-2</v>
      </c>
      <c r="Z21" s="44">
        <f t="shared" si="9"/>
        <v>4.2358984949634039E-4</v>
      </c>
      <c r="AB21" s="10">
        <v>41802</v>
      </c>
      <c r="AC21">
        <v>1725.491</v>
      </c>
      <c r="AD21" s="45">
        <f>MAX($AC$6:AC21)</f>
        <v>1735.9849999999999</v>
      </c>
      <c r="AE21" s="45">
        <f t="shared" si="13"/>
        <v>-6.0449831075728433E-3</v>
      </c>
      <c r="AF21" s="45">
        <f t="shared" si="14"/>
        <v>-3.2982882981237305E-3</v>
      </c>
      <c r="AG21" s="45">
        <f t="shared" si="15"/>
        <v>1.0878705697539935E-5</v>
      </c>
      <c r="AI21" s="10">
        <v>41802</v>
      </c>
      <c r="AJ21" s="9">
        <f t="shared" si="4"/>
        <v>3.2495829116468626</v>
      </c>
      <c r="AK21" s="46">
        <f t="shared" si="5"/>
        <v>1725.491</v>
      </c>
      <c r="AL21" s="46">
        <f t="shared" si="10"/>
        <v>-5.3796132337540659E-2</v>
      </c>
      <c r="AM21" s="46">
        <f t="shared" si="11"/>
        <v>-3.2982882981237305E-3</v>
      </c>
      <c r="AN21" s="23">
        <f t="shared" si="12"/>
        <v>-5.0497844039416928E-2</v>
      </c>
    </row>
    <row r="22" spans="2:40" x14ac:dyDescent="0.25">
      <c r="B22" s="10">
        <v>41914</v>
      </c>
      <c r="C22" s="16">
        <v>3.4132993973623553</v>
      </c>
      <c r="D22" s="60">
        <f t="shared" si="6"/>
        <v>-1.7315264812555964E-2</v>
      </c>
      <c r="E22" s="2">
        <f t="shared" si="7"/>
        <v>2.8913671526307637E-4</v>
      </c>
      <c r="F22" s="10">
        <v>41803</v>
      </c>
      <c r="G22">
        <v>1727.2080000000001</v>
      </c>
      <c r="K22" s="31" t="s">
        <v>30</v>
      </c>
      <c r="L22" s="32"/>
      <c r="U22" s="10">
        <v>41914</v>
      </c>
      <c r="V22" s="16">
        <v>3.4132993973623553</v>
      </c>
      <c r="W22" s="44">
        <f>MAX($V$6:V22)</f>
        <v>3.5699416194808564</v>
      </c>
      <c r="X22" s="2">
        <f t="shared" si="0"/>
        <v>-4.387809068465387E-2</v>
      </c>
      <c r="Y22" s="44">
        <f t="shared" si="8"/>
        <v>-1.7315264812555964E-2</v>
      </c>
      <c r="Z22" s="44">
        <f t="shared" si="9"/>
        <v>2.9981839552893874E-4</v>
      </c>
      <c r="AB22" s="10">
        <v>41803</v>
      </c>
      <c r="AC22">
        <v>1727.2080000000001</v>
      </c>
      <c r="AD22" s="45">
        <f>MAX($AC$6:AC22)</f>
        <v>1735.9849999999999</v>
      </c>
      <c r="AE22" s="45">
        <f t="shared" si="13"/>
        <v>-5.0559192619751281E-3</v>
      </c>
      <c r="AF22" s="45">
        <f t="shared" si="14"/>
        <v>9.9507908183826821E-4</v>
      </c>
      <c r="AG22" s="45">
        <f t="shared" si="15"/>
        <v>9.9018237911209083E-7</v>
      </c>
      <c r="AI22" s="10">
        <v>41803</v>
      </c>
      <c r="AJ22" s="9">
        <f t="shared" si="4"/>
        <v>3.2495829116468626</v>
      </c>
      <c r="AK22" s="46">
        <f t="shared" si="5"/>
        <v>1727.2080000000001</v>
      </c>
      <c r="AL22" s="46">
        <f t="shared" si="10"/>
        <v>0</v>
      </c>
      <c r="AM22" s="46">
        <f t="shared" si="11"/>
        <v>9.9507908183826821E-4</v>
      </c>
      <c r="AN22" s="23">
        <f t="shared" si="12"/>
        <v>-9.9507908183826821E-4</v>
      </c>
    </row>
    <row r="23" spans="2:40" x14ac:dyDescent="0.25">
      <c r="B23" s="10">
        <v>41921</v>
      </c>
      <c r="C23" s="16">
        <v>3.4227511215824382</v>
      </c>
      <c r="D23" s="60">
        <f t="shared" si="6"/>
        <v>2.7690873608645639E-3</v>
      </c>
      <c r="E23" s="2">
        <f t="shared" si="7"/>
        <v>9.4884428380995673E-6</v>
      </c>
      <c r="F23" s="10">
        <v>41806</v>
      </c>
      <c r="G23">
        <v>1726.992</v>
      </c>
      <c r="I23" s="25" t="s">
        <v>31</v>
      </c>
      <c r="J23" s="26"/>
      <c r="K23" s="33">
        <f>CORREL(AL6:AL323,AM6:AM323)</f>
        <v>-1.5270504735482778E-2</v>
      </c>
      <c r="L23" s="34"/>
      <c r="U23" s="10">
        <v>41921</v>
      </c>
      <c r="V23" s="16">
        <v>3.4227511215824382</v>
      </c>
      <c r="W23" s="44">
        <f>MAX($V$6:V23)</f>
        <v>3.5699416194808564</v>
      </c>
      <c r="X23" s="2">
        <f t="shared" si="0"/>
        <v>-4.1230505590122979E-2</v>
      </c>
      <c r="Y23" s="44">
        <f t="shared" si="8"/>
        <v>2.7690873608645639E-3</v>
      </c>
      <c r="Z23" s="44">
        <f t="shared" si="9"/>
        <v>7.6678448120998754E-6</v>
      </c>
      <c r="AB23" s="10">
        <v>41806</v>
      </c>
      <c r="AC23">
        <v>1726.992</v>
      </c>
      <c r="AD23" s="45">
        <f>MAX($AC$6:AC23)</f>
        <v>1735.9849999999999</v>
      </c>
      <c r="AE23" s="45">
        <f t="shared" si="13"/>
        <v>-5.1803443002099714E-3</v>
      </c>
      <c r="AF23" s="45">
        <f t="shared" si="14"/>
        <v>-1.2505731793743813E-4</v>
      </c>
      <c r="AG23" s="45">
        <f t="shared" si="15"/>
        <v>1.5639332769705485E-8</v>
      </c>
      <c r="AI23" s="10">
        <v>41806</v>
      </c>
      <c r="AJ23" s="9">
        <f t="shared" si="4"/>
        <v>3.2495829116468626</v>
      </c>
      <c r="AK23" s="46">
        <f t="shared" si="5"/>
        <v>1726.992</v>
      </c>
      <c r="AL23" s="46">
        <f t="shared" si="10"/>
        <v>0</v>
      </c>
      <c r="AM23" s="46">
        <f t="shared" si="11"/>
        <v>-1.2505731793743813E-4</v>
      </c>
      <c r="AN23" s="23">
        <f t="shared" si="12"/>
        <v>1.2505731793743813E-4</v>
      </c>
    </row>
    <row r="24" spans="2:40" x14ac:dyDescent="0.25">
      <c r="B24" s="10">
        <v>41942</v>
      </c>
      <c r="C24" s="16">
        <v>3.1289985322397786</v>
      </c>
      <c r="D24" s="60">
        <f t="shared" si="6"/>
        <v>-8.5823531687822308E-2</v>
      </c>
      <c r="E24" s="2">
        <f t="shared" si="7"/>
        <v>7.3123513027041629E-3</v>
      </c>
      <c r="F24" s="10">
        <v>41807</v>
      </c>
      <c r="G24">
        <v>1728.741</v>
      </c>
      <c r="I24" s="25" t="s">
        <v>32</v>
      </c>
      <c r="J24" s="26"/>
      <c r="K24" s="35">
        <f>K23^2</f>
        <v>2.3318831487640195E-4</v>
      </c>
      <c r="L24" s="36"/>
      <c r="U24" s="10">
        <v>41942</v>
      </c>
      <c r="V24" s="16">
        <v>3.1289985322397786</v>
      </c>
      <c r="W24" s="44">
        <f>MAX($V$6:V24)</f>
        <v>3.5699416194808564</v>
      </c>
      <c r="X24" s="2">
        <f t="shared" si="0"/>
        <v>-0.12351548967492643</v>
      </c>
      <c r="Y24" s="44">
        <f t="shared" si="8"/>
        <v>-8.5823531687822308E-2</v>
      </c>
      <c r="Z24" s="44">
        <f t="shared" si="9"/>
        <v>7.3656785913706396E-3</v>
      </c>
      <c r="AB24" s="10">
        <v>41807</v>
      </c>
      <c r="AC24">
        <v>1728.741</v>
      </c>
      <c r="AD24" s="45">
        <f>MAX($AC$6:AC24)</f>
        <v>1735.9849999999999</v>
      </c>
      <c r="AE24" s="45">
        <f t="shared" si="13"/>
        <v>-4.1728471156143865E-3</v>
      </c>
      <c r="AF24" s="45">
        <f t="shared" si="14"/>
        <v>1.0127435448457067E-3</v>
      </c>
      <c r="AG24" s="45">
        <f t="shared" si="15"/>
        <v>1.0256494876266479E-6</v>
      </c>
      <c r="AI24" s="10">
        <v>41807</v>
      </c>
      <c r="AJ24" s="9">
        <f t="shared" si="4"/>
        <v>3.2495829116468626</v>
      </c>
      <c r="AK24" s="46">
        <f t="shared" si="5"/>
        <v>1728.741</v>
      </c>
      <c r="AL24" s="46">
        <f t="shared" si="10"/>
        <v>0</v>
      </c>
      <c r="AM24" s="46">
        <f t="shared" si="11"/>
        <v>1.0127435448457067E-3</v>
      </c>
      <c r="AN24" s="23">
        <f t="shared" si="12"/>
        <v>-1.0127435448457067E-3</v>
      </c>
    </row>
    <row r="25" spans="2:40" x14ac:dyDescent="0.25">
      <c r="B25" s="10">
        <v>41949</v>
      </c>
      <c r="C25" s="16">
        <v>3.0912897384708016</v>
      </c>
      <c r="D25" s="60">
        <f t="shared" si="6"/>
        <v>-1.2051393882241523E-2</v>
      </c>
      <c r="E25" s="2">
        <f t="shared" si="7"/>
        <v>1.3783111336757104E-4</v>
      </c>
      <c r="F25" s="10">
        <v>41808</v>
      </c>
      <c r="G25">
        <v>1737.7729999999999</v>
      </c>
      <c r="I25" s="28" t="s">
        <v>33</v>
      </c>
      <c r="J25" s="29"/>
      <c r="K25" s="37">
        <f>K23*(K19/L19)</f>
        <v>-5.7788790952683182E-2</v>
      </c>
      <c r="L25" s="38"/>
      <c r="U25" s="10">
        <v>41949</v>
      </c>
      <c r="V25" s="16">
        <v>3.0912897384708016</v>
      </c>
      <c r="W25" s="44">
        <f>MAX($V$6:V25)</f>
        <v>3.5699416194808564</v>
      </c>
      <c r="X25" s="2">
        <f t="shared" si="0"/>
        <v>-0.13407834974053745</v>
      </c>
      <c r="Y25" s="44">
        <f t="shared" si="8"/>
        <v>-1.2051393882241523E-2</v>
      </c>
      <c r="Z25" s="44">
        <f t="shared" si="9"/>
        <v>1.4523609450492841E-4</v>
      </c>
      <c r="AB25" s="10">
        <v>41808</v>
      </c>
      <c r="AC25">
        <v>1737.7729999999999</v>
      </c>
      <c r="AD25" s="45">
        <f>MAX($AC$6:AC25)</f>
        <v>1737.7729999999999</v>
      </c>
      <c r="AE25" s="45">
        <f t="shared" si="13"/>
        <v>0</v>
      </c>
      <c r="AF25" s="45">
        <f t="shared" si="14"/>
        <v>5.2246114368779129E-3</v>
      </c>
      <c r="AG25" s="45">
        <f t="shared" si="15"/>
        <v>2.729656466635549E-5</v>
      </c>
      <c r="AI25" s="10">
        <v>41808</v>
      </c>
      <c r="AJ25" s="9">
        <f t="shared" si="4"/>
        <v>3.2495829116468626</v>
      </c>
      <c r="AK25" s="46">
        <f t="shared" si="5"/>
        <v>1737.7729999999999</v>
      </c>
      <c r="AL25" s="46">
        <f t="shared" si="10"/>
        <v>0</v>
      </c>
      <c r="AM25" s="46">
        <f t="shared" si="11"/>
        <v>5.2246114368779129E-3</v>
      </c>
      <c r="AN25" s="23">
        <f t="shared" si="12"/>
        <v>-5.2246114368779129E-3</v>
      </c>
    </row>
    <row r="26" spans="2:40" x14ac:dyDescent="0.25">
      <c r="B26" s="10">
        <v>41956</v>
      </c>
      <c r="C26" s="16">
        <v>3.2223123989577012</v>
      </c>
      <c r="D26" s="60">
        <f t="shared" si="6"/>
        <v>4.2384464599463323E-2</v>
      </c>
      <c r="E26" s="2">
        <f t="shared" si="7"/>
        <v>1.8229235542303291E-3</v>
      </c>
      <c r="F26" s="10">
        <v>41809</v>
      </c>
      <c r="G26">
        <v>1748.405</v>
      </c>
      <c r="I26" s="25" t="s">
        <v>34</v>
      </c>
      <c r="J26" s="26"/>
      <c r="K26" s="39">
        <f>K18-(K25*L18)</f>
        <v>-6.3626140004152759E-2</v>
      </c>
      <c r="L26" s="36"/>
      <c r="U26" s="10">
        <v>41956</v>
      </c>
      <c r="V26" s="16">
        <v>3.2223123989577012</v>
      </c>
      <c r="W26" s="44">
        <f>MAX($V$6:V26)</f>
        <v>3.5699416194808564</v>
      </c>
      <c r="X26" s="2">
        <f t="shared" si="0"/>
        <v>-9.7376724209206511E-2</v>
      </c>
      <c r="Y26" s="44">
        <f t="shared" si="8"/>
        <v>4.2384464599463323E-2</v>
      </c>
      <c r="Z26" s="44">
        <f t="shared" si="9"/>
        <v>1.7964428393831596E-3</v>
      </c>
      <c r="AB26" s="10">
        <v>41809</v>
      </c>
      <c r="AC26">
        <v>1748.405</v>
      </c>
      <c r="AD26" s="45">
        <f>MAX($AC$6:AC26)</f>
        <v>1748.405</v>
      </c>
      <c r="AE26" s="45">
        <f t="shared" si="13"/>
        <v>0</v>
      </c>
      <c r="AF26" s="45">
        <f t="shared" si="14"/>
        <v>6.1181753888455148E-3</v>
      </c>
      <c r="AG26" s="45">
        <f t="shared" si="15"/>
        <v>3.7432070088674966E-5</v>
      </c>
      <c r="AI26" s="10">
        <v>41809</v>
      </c>
      <c r="AJ26" s="9">
        <f t="shared" si="4"/>
        <v>3.1205592653012473</v>
      </c>
      <c r="AK26" s="46">
        <f t="shared" si="5"/>
        <v>1748.405</v>
      </c>
      <c r="AL26" s="46">
        <f t="shared" si="10"/>
        <v>-3.9704678986087871E-2</v>
      </c>
      <c r="AM26" s="46">
        <f t="shared" si="11"/>
        <v>6.1181753888455148E-3</v>
      </c>
      <c r="AN26" s="23">
        <f t="shared" si="12"/>
        <v>-4.5822854374933386E-2</v>
      </c>
    </row>
    <row r="27" spans="2:40" x14ac:dyDescent="0.25">
      <c r="B27" s="10">
        <v>41963</v>
      </c>
      <c r="C27" s="16">
        <v>3.1937456423764847</v>
      </c>
      <c r="D27" s="60">
        <f t="shared" si="6"/>
        <v>-8.8652970427252065E-3</v>
      </c>
      <c r="E27" s="2">
        <f t="shared" si="7"/>
        <v>7.3171819166267094E-5</v>
      </c>
      <c r="F27" s="10">
        <v>41810</v>
      </c>
      <c r="G27">
        <v>1747.4349999999999</v>
      </c>
      <c r="I27" s="25" t="s">
        <v>35</v>
      </c>
      <c r="J27" s="26"/>
      <c r="K27" s="39">
        <f>STDEV(AN6:AN323)*SQRT(252)</f>
        <v>0.26068946481642608</v>
      </c>
      <c r="L27" s="36"/>
      <c r="U27" s="10">
        <v>41963</v>
      </c>
      <c r="V27" s="16">
        <v>3.1937456423764847</v>
      </c>
      <c r="W27" s="44">
        <f>MAX($V$6:V27)</f>
        <v>3.5699416194808564</v>
      </c>
      <c r="X27" s="2">
        <f t="shared" si="0"/>
        <v>-0.10537874766676947</v>
      </c>
      <c r="Y27" s="44">
        <f t="shared" ref="Y27:Y90" si="16">V27/V26-1</f>
        <v>-8.8652970427252065E-3</v>
      </c>
      <c r="Z27" s="44">
        <f t="shared" si="9"/>
        <v>7.8593491655752295E-5</v>
      </c>
      <c r="AB27" s="10">
        <v>41810</v>
      </c>
      <c r="AC27">
        <v>1747.4349999999999</v>
      </c>
      <c r="AD27" s="45">
        <f>MAX($AC$6:AC27)</f>
        <v>1748.405</v>
      </c>
      <c r="AE27" s="45">
        <f t="shared" si="13"/>
        <v>-5.5479136698877163E-4</v>
      </c>
      <c r="AF27" s="45">
        <f t="shared" si="14"/>
        <v>-5.5479136698877163E-4</v>
      </c>
      <c r="AG27" s="45">
        <f t="shared" si="15"/>
        <v>3.077934608852699E-7</v>
      </c>
      <c r="AI27" s="10">
        <v>41810</v>
      </c>
      <c r="AJ27" s="9">
        <f t="shared" si="4"/>
        <v>3.1205592653012473</v>
      </c>
      <c r="AK27" s="46">
        <f t="shared" si="5"/>
        <v>1747.4349999999999</v>
      </c>
      <c r="AL27" s="46">
        <f t="shared" si="10"/>
        <v>0</v>
      </c>
      <c r="AM27" s="46">
        <f t="shared" si="11"/>
        <v>-5.5479136698877163E-4</v>
      </c>
      <c r="AN27" s="23">
        <f t="shared" si="12"/>
        <v>5.5479136698877163E-4</v>
      </c>
    </row>
    <row r="28" spans="2:40" x14ac:dyDescent="0.25">
      <c r="B28" s="10">
        <v>41970</v>
      </c>
      <c r="C28" s="16">
        <v>3.1260842279943795</v>
      </c>
      <c r="D28" s="60">
        <f t="shared" si="6"/>
        <v>-2.1185598967035424E-2</v>
      </c>
      <c r="E28" s="2">
        <f t="shared" si="7"/>
        <v>4.3573868481732559E-4</v>
      </c>
      <c r="F28" s="10">
        <v>41813</v>
      </c>
      <c r="G28">
        <v>1746.2850000000001</v>
      </c>
      <c r="I28" s="25" t="s">
        <v>36</v>
      </c>
      <c r="J28" s="26"/>
      <c r="K28" s="57">
        <f>K26/K27</f>
        <v>-0.24406870469030043</v>
      </c>
      <c r="L28" s="36"/>
      <c r="U28" s="10">
        <v>41970</v>
      </c>
      <c r="V28" s="16">
        <v>3.1260842279943795</v>
      </c>
      <c r="W28" s="44">
        <f>MAX($V$6:V28)</f>
        <v>3.5699416194808564</v>
      </c>
      <c r="X28" s="2">
        <f t="shared" si="0"/>
        <v>-0.12433183474608833</v>
      </c>
      <c r="Y28" s="44">
        <f t="shared" si="16"/>
        <v>-2.1185598967035424E-2</v>
      </c>
      <c r="Z28" s="44">
        <f t="shared" si="9"/>
        <v>4.4882960359205241E-4</v>
      </c>
      <c r="AB28" s="10">
        <v>41813</v>
      </c>
      <c r="AC28">
        <v>1746.2850000000001</v>
      </c>
      <c r="AD28" s="45">
        <f>MAX($AC$6:AC28)</f>
        <v>1748.405</v>
      </c>
      <c r="AE28" s="45">
        <f t="shared" si="13"/>
        <v>-1.2125337092949717E-3</v>
      </c>
      <c r="AF28" s="45">
        <f t="shared" si="14"/>
        <v>-6.581074546405663E-4</v>
      </c>
      <c r="AG28" s="45">
        <f t="shared" si="15"/>
        <v>4.3310542185348501E-7</v>
      </c>
      <c r="AI28" s="10">
        <v>41813</v>
      </c>
      <c r="AJ28" s="9">
        <f t="shared" si="4"/>
        <v>3.1205592653012473</v>
      </c>
      <c r="AK28" s="46">
        <f t="shared" si="5"/>
        <v>1746.2850000000001</v>
      </c>
      <c r="AL28" s="46">
        <f t="shared" si="10"/>
        <v>0</v>
      </c>
      <c r="AM28" s="46">
        <f t="shared" si="11"/>
        <v>-6.581074546405663E-4</v>
      </c>
      <c r="AN28" s="23">
        <f t="shared" si="12"/>
        <v>6.581074546405663E-4</v>
      </c>
    </row>
    <row r="29" spans="2:40" x14ac:dyDescent="0.25">
      <c r="B29" s="10">
        <v>41977</v>
      </c>
      <c r="C29" s="16">
        <v>2.9658842666589651</v>
      </c>
      <c r="D29" s="60">
        <f t="shared" si="6"/>
        <v>-5.1246207604007776E-2</v>
      </c>
      <c r="E29" s="2">
        <f t="shared" si="7"/>
        <v>2.5943704917879961E-3</v>
      </c>
      <c r="F29" s="10">
        <v>41814</v>
      </c>
      <c r="G29">
        <v>1737.825</v>
      </c>
      <c r="I29" s="25" t="s">
        <v>37</v>
      </c>
      <c r="J29" s="26"/>
      <c r="K29" s="40">
        <f>(K18-O15)-K25*(L18-O15)</f>
        <v>-6.3380220365072459E-2</v>
      </c>
      <c r="L29" s="23"/>
      <c r="R29" s="15"/>
      <c r="U29" s="10">
        <v>41977</v>
      </c>
      <c r="V29" s="16">
        <v>2.9658842666589651</v>
      </c>
      <c r="W29" s="44">
        <f>MAX($V$6:V29)</f>
        <v>3.5699416194808564</v>
      </c>
      <c r="X29" s="2">
        <f t="shared" si="0"/>
        <v>-0.16920650733491094</v>
      </c>
      <c r="Y29" s="44">
        <f t="shared" si="16"/>
        <v>-5.1246207604007776E-2</v>
      </c>
      <c r="Z29" s="44">
        <f t="shared" si="9"/>
        <v>2.6261737937930646E-3</v>
      </c>
      <c r="AB29" s="10">
        <v>41814</v>
      </c>
      <c r="AC29">
        <v>1737.825</v>
      </c>
      <c r="AD29" s="45">
        <f>MAX($AC$6:AC29)</f>
        <v>1748.405</v>
      </c>
      <c r="AE29" s="45">
        <f t="shared" si="13"/>
        <v>-6.0512295492176627E-3</v>
      </c>
      <c r="AF29" s="45">
        <f t="shared" si="14"/>
        <v>-4.8445700444085249E-3</v>
      </c>
      <c r="AG29" s="45">
        <f t="shared" si="15"/>
        <v>2.3469858915180416E-5</v>
      </c>
      <c r="AI29" s="10">
        <v>41814</v>
      </c>
      <c r="AJ29" s="9">
        <f t="shared" si="4"/>
        <v>3.1205592653012473</v>
      </c>
      <c r="AK29" s="46">
        <f t="shared" si="5"/>
        <v>1737.825</v>
      </c>
      <c r="AL29" s="46">
        <f t="shared" si="10"/>
        <v>0</v>
      </c>
      <c r="AM29" s="46">
        <f t="shared" si="11"/>
        <v>-4.8445700444085249E-3</v>
      </c>
      <c r="AN29" s="23">
        <f t="shared" si="12"/>
        <v>4.8445700444085249E-3</v>
      </c>
    </row>
    <row r="30" spans="2:40" x14ac:dyDescent="0.25">
      <c r="B30" s="10">
        <v>41984</v>
      </c>
      <c r="C30" s="16">
        <v>2.6262711736767006</v>
      </c>
      <c r="D30" s="60">
        <f t="shared" si="6"/>
        <v>-0.11450652232119451</v>
      </c>
      <c r="E30" s="2">
        <f t="shared" si="7"/>
        <v>1.3040561533564364E-2</v>
      </c>
      <c r="F30" s="10">
        <v>41815</v>
      </c>
      <c r="G30">
        <v>1738.1579999999999</v>
      </c>
      <c r="I30" s="25" t="s">
        <v>38</v>
      </c>
      <c r="J30" s="26"/>
      <c r="K30" s="40">
        <f>(K18-O15)/K25</f>
        <v>1.1328408762119548</v>
      </c>
      <c r="L30" s="36"/>
      <c r="S30" s="8"/>
      <c r="U30" s="10">
        <v>41984</v>
      </c>
      <c r="V30" s="16">
        <v>2.6262711736767006</v>
      </c>
      <c r="W30" s="44">
        <f>MAX($V$6:V30)</f>
        <v>3.5699416194808564</v>
      </c>
      <c r="X30" s="2">
        <f t="shared" si="0"/>
        <v>-0.26433778094706917</v>
      </c>
      <c r="Y30" s="44">
        <f t="shared" si="16"/>
        <v>-0.11450652232119451</v>
      </c>
      <c r="Z30" s="44">
        <f t="shared" si="9"/>
        <v>1.3111743654094218E-2</v>
      </c>
      <c r="AB30" s="10">
        <v>41815</v>
      </c>
      <c r="AC30">
        <v>1738.1579999999999</v>
      </c>
      <c r="AD30" s="45">
        <f>MAX($AC$6:AC30)</f>
        <v>1748.405</v>
      </c>
      <c r="AE30" s="45">
        <f t="shared" si="13"/>
        <v>-5.8607702448804089E-3</v>
      </c>
      <c r="AF30" s="45">
        <f t="shared" si="14"/>
        <v>1.9161883388707501E-4</v>
      </c>
      <c r="AG30" s="45">
        <f t="shared" si="15"/>
        <v>3.6717777500242448E-8</v>
      </c>
      <c r="AI30" s="10">
        <v>41815</v>
      </c>
      <c r="AJ30" s="9">
        <f t="shared" si="4"/>
        <v>3.1205592653012473</v>
      </c>
      <c r="AK30" s="46">
        <f t="shared" si="5"/>
        <v>1738.1579999999999</v>
      </c>
      <c r="AL30" s="46">
        <f t="shared" si="10"/>
        <v>0</v>
      </c>
      <c r="AM30" s="46">
        <f t="shared" si="11"/>
        <v>1.9161883388707501E-4</v>
      </c>
      <c r="AN30" s="23">
        <f t="shared" si="12"/>
        <v>-1.9161883388707501E-4</v>
      </c>
    </row>
    <row r="31" spans="2:40" x14ac:dyDescent="0.25">
      <c r="B31" s="10">
        <v>42012</v>
      </c>
      <c r="C31" s="16">
        <v>2.6498270460212439</v>
      </c>
      <c r="D31" s="60">
        <f t="shared" si="6"/>
        <v>8.969322201243024E-3</v>
      </c>
      <c r="E31" s="2">
        <f t="shared" si="7"/>
        <v>8.6128913671628711E-5</v>
      </c>
      <c r="F31" s="10">
        <v>41816</v>
      </c>
      <c r="G31">
        <v>1737.269</v>
      </c>
      <c r="U31" s="10">
        <v>42012</v>
      </c>
      <c r="V31" s="16">
        <v>2.6498270460212439</v>
      </c>
      <c r="W31" s="44">
        <f>MAX($V$6:V31)</f>
        <v>3.5699416194808564</v>
      </c>
      <c r="X31" s="2">
        <f t="shared" si="0"/>
        <v>-0.25773938947310193</v>
      </c>
      <c r="Y31" s="44">
        <f t="shared" si="16"/>
        <v>8.969322201243024E-3</v>
      </c>
      <c r="Z31" s="44">
        <f t="shared" si="9"/>
        <v>8.0448740749711E-5</v>
      </c>
      <c r="AB31" s="10">
        <v>41816</v>
      </c>
      <c r="AC31">
        <v>1737.269</v>
      </c>
      <c r="AD31" s="45">
        <f>MAX($AC$6:AC31)</f>
        <v>1748.405</v>
      </c>
      <c r="AE31" s="45">
        <f t="shared" si="13"/>
        <v>-6.36923367297626E-3</v>
      </c>
      <c r="AF31" s="45">
        <f t="shared" si="14"/>
        <v>-5.1146098340881796E-4</v>
      </c>
      <c r="AG31" s="45">
        <f t="shared" si="15"/>
        <v>2.6159233754951517E-7</v>
      </c>
      <c r="AI31" s="10">
        <v>41816</v>
      </c>
      <c r="AJ31" s="9">
        <f t="shared" si="4"/>
        <v>2.9311970886643239</v>
      </c>
      <c r="AK31" s="46">
        <f t="shared" si="5"/>
        <v>1737.269</v>
      </c>
      <c r="AL31" s="46">
        <f t="shared" si="10"/>
        <v>-6.0682127957804699E-2</v>
      </c>
      <c r="AM31" s="46">
        <f t="shared" si="11"/>
        <v>-5.1146098340881796E-4</v>
      </c>
      <c r="AN31" s="23">
        <f t="shared" si="12"/>
        <v>-6.0170666974395881E-2</v>
      </c>
    </row>
    <row r="32" spans="2:40" x14ac:dyDescent="0.25">
      <c r="B32" s="10">
        <v>42019</v>
      </c>
      <c r="C32" s="16">
        <v>2.7301325928148192</v>
      </c>
      <c r="D32" s="60">
        <f t="shared" si="6"/>
        <v>3.0305957860214061E-2</v>
      </c>
      <c r="E32" s="2">
        <f t="shared" si="7"/>
        <v>9.3741306510946253E-4</v>
      </c>
      <c r="F32" s="10">
        <v>41817</v>
      </c>
      <c r="G32">
        <v>1740.8630000000001</v>
      </c>
      <c r="R32" s="15"/>
      <c r="S32" s="15"/>
      <c r="U32" s="10">
        <v>42019</v>
      </c>
      <c r="V32" s="16">
        <v>2.7301325928148192</v>
      </c>
      <c r="W32" s="44">
        <f>MAX($V$6:V32)</f>
        <v>3.5699416194808564</v>
      </c>
      <c r="X32" s="2">
        <f t="shared" si="0"/>
        <v>-0.23524447068917698</v>
      </c>
      <c r="Y32" s="44">
        <f t="shared" si="16"/>
        <v>3.0305957860214061E-2</v>
      </c>
      <c r="Z32" s="44">
        <f t="shared" si="9"/>
        <v>9.1845108182507041E-4</v>
      </c>
      <c r="AB32" s="10">
        <v>41817</v>
      </c>
      <c r="AC32">
        <v>1740.8630000000001</v>
      </c>
      <c r="AD32" s="45">
        <f>MAX($AC$6:AC32)</f>
        <v>1748.405</v>
      </c>
      <c r="AE32" s="45">
        <f t="shared" si="13"/>
        <v>-4.313645865803406E-3</v>
      </c>
      <c r="AF32" s="45">
        <f t="shared" si="14"/>
        <v>2.0687642500960557E-3</v>
      </c>
      <c r="AG32" s="45">
        <f t="shared" si="15"/>
        <v>4.2797855224754954E-6</v>
      </c>
      <c r="AI32" s="10">
        <v>41817</v>
      </c>
      <c r="AJ32" s="9">
        <f t="shared" si="4"/>
        <v>2.9311970886643239</v>
      </c>
      <c r="AK32" s="46">
        <f t="shared" si="5"/>
        <v>1740.8630000000001</v>
      </c>
      <c r="AL32" s="46">
        <f t="shared" si="10"/>
        <v>0</v>
      </c>
      <c r="AM32" s="46">
        <f t="shared" si="11"/>
        <v>2.0687642500960557E-3</v>
      </c>
      <c r="AN32" s="23">
        <f t="shared" si="12"/>
        <v>-2.0687642500960557E-3</v>
      </c>
    </row>
    <row r="33" spans="2:40" x14ac:dyDescent="0.25">
      <c r="B33" s="10">
        <v>42026</v>
      </c>
      <c r="C33" s="16">
        <v>2.7371537197710936</v>
      </c>
      <c r="D33" s="60">
        <f t="shared" si="6"/>
        <v>2.5717164707503848E-3</v>
      </c>
      <c r="E33" s="2">
        <f t="shared" si="7"/>
        <v>8.3114625222639602E-6</v>
      </c>
      <c r="F33" s="10">
        <v>41820</v>
      </c>
      <c r="G33">
        <v>1743.415</v>
      </c>
      <c r="R33" s="15"/>
      <c r="S33" s="15"/>
      <c r="U33" s="10">
        <v>42026</v>
      </c>
      <c r="V33" s="16">
        <v>2.7371537197710936</v>
      </c>
      <c r="W33" s="44">
        <f>MAX($V$6:V33)</f>
        <v>3.5699416194808564</v>
      </c>
      <c r="X33" s="2">
        <f t="shared" si="0"/>
        <v>-0.23327773629835091</v>
      </c>
      <c r="Y33" s="44">
        <f t="shared" si="16"/>
        <v>2.5717164707503848E-3</v>
      </c>
      <c r="Z33" s="44">
        <f t="shared" si="9"/>
        <v>6.6137256059288143E-6</v>
      </c>
      <c r="AB33" s="10">
        <v>41820</v>
      </c>
      <c r="AC33">
        <v>1743.415</v>
      </c>
      <c r="AD33" s="45">
        <f>MAX($AC$6:AC33)</f>
        <v>1748.405</v>
      </c>
      <c r="AE33" s="45">
        <f t="shared" si="13"/>
        <v>-2.8540298157463395E-3</v>
      </c>
      <c r="AF33" s="45">
        <f t="shared" si="14"/>
        <v>1.4659395943275033E-3</v>
      </c>
      <c r="AG33" s="45">
        <f t="shared" si="15"/>
        <v>2.1489788942170848E-6</v>
      </c>
      <c r="AI33" s="10">
        <v>41820</v>
      </c>
      <c r="AJ33" s="9">
        <f t="shared" si="4"/>
        <v>2.9311970886643239</v>
      </c>
      <c r="AK33" s="46">
        <f t="shared" si="5"/>
        <v>1743.415</v>
      </c>
      <c r="AL33" s="46">
        <f t="shared" si="10"/>
        <v>0</v>
      </c>
      <c r="AM33" s="46">
        <f t="shared" si="11"/>
        <v>1.4659395943275033E-3</v>
      </c>
      <c r="AN33" s="23">
        <f t="shared" si="12"/>
        <v>-1.4659395943275033E-3</v>
      </c>
    </row>
    <row r="34" spans="2:40" x14ac:dyDescent="0.25">
      <c r="B34" s="10">
        <v>42030</v>
      </c>
      <c r="C34" s="16">
        <v>2.6750843294554048</v>
      </c>
      <c r="D34" s="60">
        <f t="shared" si="6"/>
        <v>-2.2676618367228452E-2</v>
      </c>
      <c r="E34" s="2">
        <f t="shared" si="7"/>
        <v>5.0020995936577795E-4</v>
      </c>
      <c r="F34" s="10">
        <v>41821</v>
      </c>
      <c r="G34">
        <v>1754.7560000000001</v>
      </c>
      <c r="U34" s="10">
        <v>42030</v>
      </c>
      <c r="V34" s="16">
        <v>2.6750843294554048</v>
      </c>
      <c r="W34" s="44">
        <f>MAX($V$6:V34)</f>
        <v>3.5699416194808564</v>
      </c>
      <c r="X34" s="2">
        <f t="shared" si="0"/>
        <v>-0.2506644044659706</v>
      </c>
      <c r="Y34" s="44">
        <f t="shared" si="16"/>
        <v>-2.2676618367228452E-2</v>
      </c>
      <c r="Z34" s="44">
        <f t="shared" si="9"/>
        <v>5.1422902057292276E-4</v>
      </c>
      <c r="AB34" s="10">
        <v>41821</v>
      </c>
      <c r="AC34">
        <v>1754.7560000000001</v>
      </c>
      <c r="AD34" s="45">
        <f>MAX($AC$6:AC34)</f>
        <v>1754.7560000000001</v>
      </c>
      <c r="AE34" s="45">
        <f t="shared" si="13"/>
        <v>0</v>
      </c>
      <c r="AF34" s="45">
        <f t="shared" si="14"/>
        <v>6.5050489986606674E-3</v>
      </c>
      <c r="AG34" s="45">
        <f t="shared" si="15"/>
        <v>4.2315662474976153E-5</v>
      </c>
      <c r="AI34" s="10">
        <v>41821</v>
      </c>
      <c r="AJ34" s="9">
        <f t="shared" si="4"/>
        <v>2.9311970886643239</v>
      </c>
      <c r="AK34" s="46">
        <f t="shared" si="5"/>
        <v>1754.7560000000001</v>
      </c>
      <c r="AL34" s="46">
        <f t="shared" si="10"/>
        <v>0</v>
      </c>
      <c r="AM34" s="46">
        <f t="shared" si="11"/>
        <v>6.5050489986606674E-3</v>
      </c>
      <c r="AN34" s="23">
        <f t="shared" si="12"/>
        <v>-6.5050489986606674E-3</v>
      </c>
    </row>
    <row r="35" spans="2:40" x14ac:dyDescent="0.25">
      <c r="B35" s="10">
        <v>42031</v>
      </c>
      <c r="C35" s="16">
        <v>2.6790534711913074</v>
      </c>
      <c r="D35" s="60">
        <f t="shared" si="6"/>
        <v>1.4837445280504458E-3</v>
      </c>
      <c r="E35" s="2">
        <f t="shared" si="7"/>
        <v>3.2219847163619201E-6</v>
      </c>
      <c r="F35" s="10">
        <v>41822</v>
      </c>
      <c r="G35">
        <v>1756.96</v>
      </c>
      <c r="U35" s="10">
        <v>42031</v>
      </c>
      <c r="V35" s="16">
        <v>2.6790534711913074</v>
      </c>
      <c r="W35" s="44">
        <f>MAX($V$6:V35)</f>
        <v>3.5699416194808564</v>
      </c>
      <c r="X35" s="2">
        <f t="shared" si="0"/>
        <v>-0.24955258187642371</v>
      </c>
      <c r="Y35" s="44">
        <f t="shared" si="16"/>
        <v>1.4837445280504458E-3</v>
      </c>
      <c r="Z35" s="44">
        <f t="shared" si="9"/>
        <v>2.2014978245196401E-6</v>
      </c>
      <c r="AB35" s="10">
        <v>41822</v>
      </c>
      <c r="AC35">
        <v>1756.96</v>
      </c>
      <c r="AD35" s="45">
        <f>MAX($AC$6:AC35)</f>
        <v>1756.96</v>
      </c>
      <c r="AE35" s="45">
        <f t="shared" si="13"/>
        <v>0</v>
      </c>
      <c r="AF35" s="45">
        <f t="shared" si="14"/>
        <v>1.2560150812990223E-3</v>
      </c>
      <c r="AG35" s="45">
        <f t="shared" si="15"/>
        <v>1.5775738844505896E-6</v>
      </c>
      <c r="AI35" s="10">
        <v>41822</v>
      </c>
      <c r="AJ35" s="9">
        <f t="shared" si="4"/>
        <v>2.9311970886643239</v>
      </c>
      <c r="AK35" s="46">
        <f t="shared" si="5"/>
        <v>1756.96</v>
      </c>
      <c r="AL35" s="46">
        <f t="shared" si="10"/>
        <v>0</v>
      </c>
      <c r="AM35" s="46">
        <f t="shared" si="11"/>
        <v>1.2560150812990223E-3</v>
      </c>
      <c r="AN35" s="23">
        <f t="shared" si="12"/>
        <v>-1.2560150812990223E-3</v>
      </c>
    </row>
    <row r="36" spans="2:40" x14ac:dyDescent="0.25">
      <c r="B36" s="10">
        <v>42032</v>
      </c>
      <c r="C36" s="16">
        <v>2.6818981192317271</v>
      </c>
      <c r="D36" s="60">
        <f t="shared" si="6"/>
        <v>1.0618108488722466E-3</v>
      </c>
      <c r="E36" s="2">
        <f t="shared" si="7"/>
        <v>1.8852803068605758E-6</v>
      </c>
      <c r="F36" s="10">
        <v>41823</v>
      </c>
      <c r="G36">
        <v>1764.116</v>
      </c>
      <c r="U36" s="10">
        <v>42032</v>
      </c>
      <c r="V36" s="16">
        <v>2.6818981192317271</v>
      </c>
      <c r="W36" s="44">
        <f>MAX($V$6:V36)</f>
        <v>3.5699416194808564</v>
      </c>
      <c r="X36" s="2">
        <f t="shared" si="0"/>
        <v>-0.24875574866635197</v>
      </c>
      <c r="Y36" s="44">
        <f t="shared" si="16"/>
        <v>1.0618108488722466E-3</v>
      </c>
      <c r="Z36" s="44">
        <f t="shared" si="9"/>
        <v>1.127442278782801E-6</v>
      </c>
      <c r="AB36" s="10">
        <v>41823</v>
      </c>
      <c r="AC36">
        <v>1764.116</v>
      </c>
      <c r="AD36" s="45">
        <f>MAX($AC$6:AC36)</f>
        <v>1764.116</v>
      </c>
      <c r="AE36" s="45">
        <f t="shared" si="13"/>
        <v>0</v>
      </c>
      <c r="AF36" s="45">
        <f t="shared" si="14"/>
        <v>4.0729441763045493E-3</v>
      </c>
      <c r="AG36" s="45">
        <f t="shared" si="15"/>
        <v>1.6588874263293143E-5</v>
      </c>
      <c r="AI36" s="10">
        <v>41823</v>
      </c>
      <c r="AJ36" s="9">
        <f t="shared" si="4"/>
        <v>3.0315437869844155</v>
      </c>
      <c r="AK36" s="46">
        <f t="shared" si="5"/>
        <v>1764.116</v>
      </c>
      <c r="AL36" s="46">
        <f t="shared" si="10"/>
        <v>3.423403315599538E-2</v>
      </c>
      <c r="AM36" s="46">
        <f t="shared" si="11"/>
        <v>4.0729441763045493E-3</v>
      </c>
      <c r="AN36" s="23">
        <f t="shared" si="12"/>
        <v>3.0161088979690831E-2</v>
      </c>
    </row>
    <row r="37" spans="2:40" x14ac:dyDescent="0.25">
      <c r="B37" s="10">
        <v>42033</v>
      </c>
      <c r="C37" s="16">
        <v>2.6301607021179252</v>
      </c>
      <c r="D37" s="60">
        <f t="shared" si="6"/>
        <v>-1.9291343225455115E-2</v>
      </c>
      <c r="E37" s="2">
        <f t="shared" si="7"/>
        <v>3.6024415708598161E-4</v>
      </c>
      <c r="F37" s="10">
        <v>41824</v>
      </c>
      <c r="G37">
        <v>1763.444</v>
      </c>
      <c r="U37" s="10">
        <v>42033</v>
      </c>
      <c r="V37" s="16">
        <v>2.6301607021179252</v>
      </c>
      <c r="W37" s="44">
        <f>MAX($V$6:V37)</f>
        <v>3.5699416194808564</v>
      </c>
      <c r="X37" s="2">
        <f t="shared" si="0"/>
        <v>-0.26324825936497942</v>
      </c>
      <c r="Y37" s="44">
        <f t="shared" si="16"/>
        <v>-1.9291343225455115E-2</v>
      </c>
      <c r="Z37" s="44">
        <f t="shared" si="9"/>
        <v>3.7215592344231295E-4</v>
      </c>
      <c r="AB37" s="10">
        <v>41824</v>
      </c>
      <c r="AC37">
        <v>1763.444</v>
      </c>
      <c r="AD37" s="45">
        <f>MAX($AC$6:AC37)</f>
        <v>1764.116</v>
      </c>
      <c r="AE37" s="45">
        <f t="shared" si="13"/>
        <v>-3.809273313093442E-4</v>
      </c>
      <c r="AF37" s="45">
        <f t="shared" si="14"/>
        <v>-3.809273313093442E-4</v>
      </c>
      <c r="AG37" s="45">
        <f t="shared" si="15"/>
        <v>1.4510563173845888E-7</v>
      </c>
      <c r="AI37" s="10">
        <v>41824</v>
      </c>
      <c r="AJ37" s="9">
        <f t="shared" si="4"/>
        <v>3.0315437869844155</v>
      </c>
      <c r="AK37" s="46">
        <f t="shared" si="5"/>
        <v>1763.444</v>
      </c>
      <c r="AL37" s="46">
        <f t="shared" si="10"/>
        <v>0</v>
      </c>
      <c r="AM37" s="46">
        <f t="shared" si="11"/>
        <v>-3.809273313093442E-4</v>
      </c>
      <c r="AN37" s="23">
        <f t="shared" si="12"/>
        <v>3.809273313093442E-4</v>
      </c>
    </row>
    <row r="38" spans="2:40" x14ac:dyDescent="0.25">
      <c r="B38" s="10">
        <v>42037</v>
      </c>
      <c r="C38" s="16">
        <v>2.7028324106823818</v>
      </c>
      <c r="D38" s="60">
        <f t="shared" si="6"/>
        <v>2.7630140054156316E-2</v>
      </c>
      <c r="E38" s="2">
        <f t="shared" si="7"/>
        <v>7.8072095687979496E-4</v>
      </c>
      <c r="F38" s="10">
        <v>41827</v>
      </c>
      <c r="G38">
        <v>1754.8019999999999</v>
      </c>
      <c r="U38" s="10">
        <v>42037</v>
      </c>
      <c r="V38" s="16">
        <v>2.7028324106823818</v>
      </c>
      <c r="W38" s="44">
        <f>MAX($V$6:V38)</f>
        <v>3.5699416194808564</v>
      </c>
      <c r="X38" s="2">
        <f t="shared" si="0"/>
        <v>-0.2428917055860903</v>
      </c>
      <c r="Y38" s="44">
        <f t="shared" si="16"/>
        <v>2.7630140054156316E-2</v>
      </c>
      <c r="Z38" s="44">
        <f t="shared" si="9"/>
        <v>7.6342463941229315E-4</v>
      </c>
      <c r="AB38" s="10">
        <v>41827</v>
      </c>
      <c r="AC38">
        <v>1754.8019999999999</v>
      </c>
      <c r="AD38" s="45">
        <f>MAX($AC$6:AC38)</f>
        <v>1764.116</v>
      </c>
      <c r="AE38" s="45">
        <f t="shared" si="13"/>
        <v>-5.2796981604384952E-3</v>
      </c>
      <c r="AF38" s="45">
        <f t="shared" si="14"/>
        <v>-4.9006376159379528E-3</v>
      </c>
      <c r="AG38" s="45">
        <f t="shared" si="15"/>
        <v>2.4016249042746022E-5</v>
      </c>
      <c r="AI38" s="10">
        <v>41827</v>
      </c>
      <c r="AJ38" s="9">
        <f t="shared" si="4"/>
        <v>3.0315437869844155</v>
      </c>
      <c r="AK38" s="46">
        <f t="shared" si="5"/>
        <v>1754.8019999999999</v>
      </c>
      <c r="AL38" s="46">
        <f t="shared" si="10"/>
        <v>0</v>
      </c>
      <c r="AM38" s="46">
        <f t="shared" si="11"/>
        <v>-4.9006376159379528E-3</v>
      </c>
      <c r="AN38" s="23">
        <f t="shared" si="12"/>
        <v>4.9006376159379528E-3</v>
      </c>
    </row>
    <row r="39" spans="2:40" x14ac:dyDescent="0.25">
      <c r="B39" s="10">
        <v>42038</v>
      </c>
      <c r="C39" s="16">
        <v>2.7537996092298513</v>
      </c>
      <c r="D39" s="60">
        <f t="shared" si="6"/>
        <v>1.8856958480308439E-2</v>
      </c>
      <c r="E39" s="2">
        <f t="shared" si="7"/>
        <v>3.6741999594261263E-4</v>
      </c>
      <c r="F39" s="10">
        <v>41828</v>
      </c>
      <c r="G39">
        <v>1741.6379999999999</v>
      </c>
      <c r="U39" s="10">
        <v>42038</v>
      </c>
      <c r="V39" s="16">
        <v>2.7537996092298513</v>
      </c>
      <c r="W39" s="44">
        <f>MAX($V$6:V39)</f>
        <v>3.5699416194808564</v>
      </c>
      <c r="X39" s="2">
        <f t="shared" si="0"/>
        <v>-0.22861494591323006</v>
      </c>
      <c r="Y39" s="44">
        <f t="shared" si="16"/>
        <v>1.8856958480308439E-2</v>
      </c>
      <c r="Z39" s="44">
        <f t="shared" si="9"/>
        <v>3.5558488312807635E-4</v>
      </c>
      <c r="AB39" s="10">
        <v>41828</v>
      </c>
      <c r="AC39">
        <v>1741.6379999999999</v>
      </c>
      <c r="AD39" s="45">
        <f>MAX($AC$6:AC39)</f>
        <v>1764.116</v>
      </c>
      <c r="AE39" s="45">
        <f t="shared" si="13"/>
        <v>-1.2741792489836312E-2</v>
      </c>
      <c r="AF39" s="45">
        <f t="shared" si="14"/>
        <v>-7.5017010466138512E-3</v>
      </c>
      <c r="AG39" s="45">
        <f t="shared" si="15"/>
        <v>5.6275518592767347E-5</v>
      </c>
      <c r="AI39" s="10">
        <v>41828</v>
      </c>
      <c r="AJ39" s="9">
        <f t="shared" si="4"/>
        <v>3.0315437869844155</v>
      </c>
      <c r="AK39" s="46">
        <f t="shared" si="5"/>
        <v>1741.6379999999999</v>
      </c>
      <c r="AL39" s="46">
        <f t="shared" si="10"/>
        <v>0</v>
      </c>
      <c r="AM39" s="46">
        <f t="shared" si="11"/>
        <v>-7.5017010466138512E-3</v>
      </c>
      <c r="AN39" s="23">
        <f t="shared" si="12"/>
        <v>7.5017010466138512E-3</v>
      </c>
    </row>
    <row r="40" spans="2:40" x14ac:dyDescent="0.25">
      <c r="B40" s="10">
        <v>42039</v>
      </c>
      <c r="C40" s="16">
        <v>2.7713921459242297</v>
      </c>
      <c r="D40" s="60">
        <f t="shared" si="6"/>
        <v>6.3884592892720082E-3</v>
      </c>
      <c r="E40" s="2">
        <f t="shared" si="7"/>
        <v>4.4886027525461433E-5</v>
      </c>
      <c r="F40" s="10">
        <v>41829</v>
      </c>
      <c r="G40">
        <v>1746.047</v>
      </c>
      <c r="U40" s="10">
        <v>42039</v>
      </c>
      <c r="V40" s="16">
        <v>2.7713921459242297</v>
      </c>
      <c r="W40" s="44">
        <f>MAX($V$6:V40)</f>
        <v>3.5699416194808564</v>
      </c>
      <c r="X40" s="2">
        <f t="shared" si="0"/>
        <v>-0.22368698389884378</v>
      </c>
      <c r="Y40" s="44">
        <f t="shared" si="16"/>
        <v>6.3884592892720082E-3</v>
      </c>
      <c r="Z40" s="44">
        <f t="shared" si="9"/>
        <v>4.0812412090685816E-5</v>
      </c>
      <c r="AB40" s="10">
        <v>41829</v>
      </c>
      <c r="AC40">
        <v>1746.047</v>
      </c>
      <c r="AD40" s="45">
        <f>MAX($AC$6:AC40)</f>
        <v>1764.116</v>
      </c>
      <c r="AE40" s="45">
        <f t="shared" si="13"/>
        <v>-1.0242523734266928E-2</v>
      </c>
      <c r="AF40" s="45">
        <f t="shared" si="14"/>
        <v>2.5315249207931156E-3</v>
      </c>
      <c r="AG40" s="45">
        <f t="shared" si="15"/>
        <v>6.4086184245965906E-6</v>
      </c>
      <c r="AI40" s="10">
        <v>41829</v>
      </c>
      <c r="AJ40" s="9">
        <f t="shared" si="4"/>
        <v>3.0315437869844155</v>
      </c>
      <c r="AK40" s="46">
        <f t="shared" si="5"/>
        <v>1746.047</v>
      </c>
      <c r="AL40" s="46">
        <f t="shared" si="10"/>
        <v>0</v>
      </c>
      <c r="AM40" s="46">
        <f t="shared" si="11"/>
        <v>2.5315249207931156E-3</v>
      </c>
      <c r="AN40" s="23">
        <f t="shared" si="12"/>
        <v>-2.5315249207931156E-3</v>
      </c>
    </row>
    <row r="41" spans="2:40" x14ac:dyDescent="0.25">
      <c r="B41" s="10">
        <v>42040</v>
      </c>
      <c r="C41" s="16">
        <v>2.7455609687838445</v>
      </c>
      <c r="D41" s="60">
        <f t="shared" si="6"/>
        <v>-9.3206503375474758E-3</v>
      </c>
      <c r="E41" s="2">
        <f t="shared" si="7"/>
        <v>8.1169398035104817E-5</v>
      </c>
      <c r="F41" s="10">
        <v>41830</v>
      </c>
      <c r="G41">
        <v>1734.4760000000001</v>
      </c>
      <c r="U41" s="10">
        <v>42040</v>
      </c>
      <c r="V41" s="16">
        <v>2.7455609687838445</v>
      </c>
      <c r="W41" s="44">
        <f>MAX($V$6:V41)</f>
        <v>3.5699416194808564</v>
      </c>
      <c r="X41" s="2">
        <f t="shared" si="0"/>
        <v>-0.23092272607440956</v>
      </c>
      <c r="Y41" s="44">
        <f t="shared" si="16"/>
        <v>-9.3206503375474758E-3</v>
      </c>
      <c r="Z41" s="44">
        <f t="shared" si="9"/>
        <v>8.6874522714823881E-5</v>
      </c>
      <c r="AB41" s="10">
        <v>41830</v>
      </c>
      <c r="AC41">
        <v>1734.4760000000001</v>
      </c>
      <c r="AD41" s="45">
        <f>MAX($AC$6:AC41)</f>
        <v>1764.116</v>
      </c>
      <c r="AE41" s="45">
        <f t="shared" si="13"/>
        <v>-1.680161622024845E-2</v>
      </c>
      <c r="AF41" s="45">
        <f t="shared" si="14"/>
        <v>-6.6269693771129345E-3</v>
      </c>
      <c r="AG41" s="45">
        <f t="shared" si="15"/>
        <v>4.3916723125192597E-5</v>
      </c>
      <c r="AI41" s="10">
        <v>41830</v>
      </c>
      <c r="AJ41" s="9">
        <f t="shared" si="4"/>
        <v>3.13344889722711</v>
      </c>
      <c r="AK41" s="46">
        <f t="shared" si="5"/>
        <v>1734.4760000000001</v>
      </c>
      <c r="AL41" s="46">
        <f t="shared" si="10"/>
        <v>3.3614922759886312E-2</v>
      </c>
      <c r="AM41" s="46">
        <f t="shared" si="11"/>
        <v>-6.6269693771129345E-3</v>
      </c>
      <c r="AN41" s="23">
        <f t="shared" si="12"/>
        <v>4.0241892136999247E-2</v>
      </c>
    </row>
    <row r="42" spans="2:40" ht="15" customHeight="1" x14ac:dyDescent="0.25">
      <c r="B42" s="10">
        <v>42044</v>
      </c>
      <c r="C42" s="16">
        <v>2.7901229531782215</v>
      </c>
      <c r="D42" s="60">
        <f t="shared" si="6"/>
        <v>1.623055721618738E-2</v>
      </c>
      <c r="E42" s="2">
        <f t="shared" si="7"/>
        <v>2.7363119577472709E-4</v>
      </c>
      <c r="F42" s="10">
        <v>41831</v>
      </c>
      <c r="G42">
        <v>1735.999</v>
      </c>
      <c r="U42" s="10">
        <v>42044</v>
      </c>
      <c r="V42" s="16">
        <v>2.7901229531782215</v>
      </c>
      <c r="W42" s="44">
        <f>MAX($V$6:V42)</f>
        <v>3.5699416194808564</v>
      </c>
      <c r="X42" s="2">
        <f t="shared" si="0"/>
        <v>-0.21844017337629085</v>
      </c>
      <c r="Y42" s="44">
        <f t="shared" si="16"/>
        <v>1.623055721618738E-2</v>
      </c>
      <c r="Z42" s="44">
        <f t="shared" si="9"/>
        <v>2.6343098754793225E-4</v>
      </c>
      <c r="AB42" s="10">
        <v>41831</v>
      </c>
      <c r="AC42">
        <v>1735.999</v>
      </c>
      <c r="AD42" s="45">
        <f>MAX($AC$6:AC42)</f>
        <v>1764.116</v>
      </c>
      <c r="AE42" s="45">
        <f t="shared" si="13"/>
        <v>-1.5938294307177081E-2</v>
      </c>
      <c r="AF42" s="45">
        <f t="shared" si="14"/>
        <v>8.7807499210135198E-4</v>
      </c>
      <c r="AG42" s="45">
        <f t="shared" si="15"/>
        <v>7.710156917537893E-7</v>
      </c>
      <c r="AI42" s="10">
        <v>41831</v>
      </c>
      <c r="AJ42" s="9">
        <f t="shared" si="4"/>
        <v>3.13344889722711</v>
      </c>
      <c r="AK42" s="46">
        <f t="shared" si="5"/>
        <v>1735.999</v>
      </c>
      <c r="AL42" s="46">
        <f t="shared" si="10"/>
        <v>0</v>
      </c>
      <c r="AM42" s="46">
        <f t="shared" si="11"/>
        <v>8.7807499210135198E-4</v>
      </c>
      <c r="AN42" s="23">
        <f t="shared" si="12"/>
        <v>-8.7807499210135198E-4</v>
      </c>
    </row>
    <row r="43" spans="2:40" x14ac:dyDescent="0.25">
      <c r="B43" s="10">
        <v>42045</v>
      </c>
      <c r="C43" s="16">
        <v>2.783453935954999</v>
      </c>
      <c r="D43" s="60">
        <f t="shared" si="6"/>
        <v>-2.390223418514914E-3</v>
      </c>
      <c r="E43" s="2">
        <f t="shared" si="7"/>
        <v>4.3221543796039172E-6</v>
      </c>
      <c r="F43" s="10">
        <v>41834</v>
      </c>
      <c r="G43">
        <v>1747.0329999999999</v>
      </c>
      <c r="U43" s="10">
        <v>42045</v>
      </c>
      <c r="V43" s="16">
        <v>2.783453935954999</v>
      </c>
      <c r="W43" s="44">
        <f>MAX($V$6:V43)</f>
        <v>3.5699416194808564</v>
      </c>
      <c r="X43" s="2">
        <f t="shared" si="0"/>
        <v>-0.22030827597685732</v>
      </c>
      <c r="Y43" s="44">
        <f t="shared" si="16"/>
        <v>-2.390223418514914E-3</v>
      </c>
      <c r="Z43" s="44">
        <f t="shared" si="9"/>
        <v>5.7131679904171221E-6</v>
      </c>
      <c r="AB43" s="10">
        <v>41834</v>
      </c>
      <c r="AC43">
        <v>1747.0329999999999</v>
      </c>
      <c r="AD43" s="45">
        <f>MAX($AC$6:AC43)</f>
        <v>1764.116</v>
      </c>
      <c r="AE43" s="45">
        <f t="shared" si="13"/>
        <v>-9.6836035725542668E-3</v>
      </c>
      <c r="AF43" s="45">
        <f t="shared" si="14"/>
        <v>6.3559944446971439E-3</v>
      </c>
      <c r="AG43" s="45">
        <f t="shared" si="15"/>
        <v>4.0398665381020954E-5</v>
      </c>
      <c r="AI43" s="10">
        <v>41834</v>
      </c>
      <c r="AJ43" s="9">
        <f t="shared" si="4"/>
        <v>3.13344889722711</v>
      </c>
      <c r="AK43" s="46">
        <f t="shared" si="5"/>
        <v>1747.0329999999999</v>
      </c>
      <c r="AL43" s="46">
        <f t="shared" si="10"/>
        <v>0</v>
      </c>
      <c r="AM43" s="46">
        <f t="shared" si="11"/>
        <v>6.3559944446971439E-3</v>
      </c>
      <c r="AN43" s="23">
        <f t="shared" si="12"/>
        <v>-6.3559944446971439E-3</v>
      </c>
    </row>
    <row r="44" spans="2:40" x14ac:dyDescent="0.25">
      <c r="B44" s="10">
        <v>42046</v>
      </c>
      <c r="C44" s="16">
        <v>2.7789068373986985</v>
      </c>
      <c r="D44" s="60">
        <f t="shared" si="6"/>
        <v>-1.6336173189589465E-3</v>
      </c>
      <c r="E44" s="2">
        <f t="shared" si="7"/>
        <v>1.7486705312720926E-6</v>
      </c>
      <c r="F44" s="10">
        <v>41835</v>
      </c>
      <c r="G44">
        <v>1741.433</v>
      </c>
      <c r="U44" s="10">
        <v>42046</v>
      </c>
      <c r="V44" s="16">
        <v>2.7789068373986985</v>
      </c>
      <c r="W44" s="44">
        <f>MAX($V$6:V44)</f>
        <v>3.5699416194808564</v>
      </c>
      <c r="X44" s="2">
        <f t="shared" si="0"/>
        <v>-0.22158199388067046</v>
      </c>
      <c r="Y44" s="44">
        <f t="shared" si="16"/>
        <v>-1.6336173189589465E-3</v>
      </c>
      <c r="Z44" s="44">
        <f t="shared" si="9"/>
        <v>2.6687055448026164E-6</v>
      </c>
      <c r="AB44" s="10">
        <v>41835</v>
      </c>
      <c r="AC44">
        <v>1741.433</v>
      </c>
      <c r="AD44" s="45">
        <f>MAX($AC$6:AC44)</f>
        <v>1764.116</v>
      </c>
      <c r="AE44" s="45">
        <f t="shared" si="13"/>
        <v>-1.2857998000131543E-2</v>
      </c>
      <c r="AF44" s="45">
        <f t="shared" si="14"/>
        <v>-3.2054345853798072E-3</v>
      </c>
      <c r="AG44" s="45">
        <f t="shared" si="15"/>
        <v>1.0274810881149016E-5</v>
      </c>
      <c r="AI44" s="10">
        <v>41835</v>
      </c>
      <c r="AJ44" s="9">
        <f t="shared" si="4"/>
        <v>3.13344889722711</v>
      </c>
      <c r="AK44" s="46">
        <f t="shared" si="5"/>
        <v>1741.433</v>
      </c>
      <c r="AL44" s="46">
        <f t="shared" si="10"/>
        <v>0</v>
      </c>
      <c r="AM44" s="46">
        <f t="shared" si="11"/>
        <v>-3.2054345853798072E-3</v>
      </c>
      <c r="AN44" s="23">
        <f t="shared" si="12"/>
        <v>3.2054345853798072E-3</v>
      </c>
    </row>
    <row r="45" spans="2:40" x14ac:dyDescent="0.25">
      <c r="B45" s="10">
        <v>42047</v>
      </c>
      <c r="C45" s="16">
        <v>2.7653008810114152</v>
      </c>
      <c r="D45" s="60">
        <f t="shared" si="6"/>
        <v>-4.8961542014195336E-3</v>
      </c>
      <c r="E45" s="2">
        <f t="shared" si="7"/>
        <v>2.1021399254873907E-5</v>
      </c>
      <c r="F45" s="10">
        <v>41836</v>
      </c>
      <c r="G45">
        <v>1751.4870000000001</v>
      </c>
      <c r="U45" s="10">
        <v>42047</v>
      </c>
      <c r="V45" s="16">
        <v>2.7653008810114152</v>
      </c>
      <c r="W45" s="44">
        <f>MAX($V$6:V45)</f>
        <v>3.5699416194808564</v>
      </c>
      <c r="X45" s="2">
        <f t="shared" si="0"/>
        <v>-0.22539324847179232</v>
      </c>
      <c r="Y45" s="44">
        <f t="shared" si="16"/>
        <v>-4.8961542014195336E-3</v>
      </c>
      <c r="Z45" s="44">
        <f t="shared" si="9"/>
        <v>2.3972325964078151E-5</v>
      </c>
      <c r="AB45" s="10">
        <v>41836</v>
      </c>
      <c r="AC45">
        <v>1751.4870000000001</v>
      </c>
      <c r="AD45" s="45">
        <f>MAX($AC$6:AC45)</f>
        <v>1764.116</v>
      </c>
      <c r="AE45" s="45">
        <f t="shared" si="13"/>
        <v>-7.1588262903345967E-3</v>
      </c>
      <c r="AF45" s="45">
        <f t="shared" si="14"/>
        <v>5.7734061545864357E-3</v>
      </c>
      <c r="AG45" s="45">
        <f t="shared" si="15"/>
        <v>3.3332218625816532E-5</v>
      </c>
      <c r="AI45" s="10">
        <v>41836</v>
      </c>
      <c r="AJ45" s="9">
        <f t="shared" si="4"/>
        <v>3.13344889722711</v>
      </c>
      <c r="AK45" s="46">
        <f t="shared" si="5"/>
        <v>1751.4870000000001</v>
      </c>
      <c r="AL45" s="46">
        <f t="shared" si="10"/>
        <v>0</v>
      </c>
      <c r="AM45" s="46">
        <f t="shared" si="11"/>
        <v>5.7734061545864357E-3</v>
      </c>
      <c r="AN45" s="23">
        <f t="shared" si="12"/>
        <v>-5.7734061545864357E-3</v>
      </c>
    </row>
    <row r="46" spans="2:40" x14ac:dyDescent="0.25">
      <c r="B46" s="10">
        <v>42051</v>
      </c>
      <c r="C46" s="16">
        <v>2.7766654177819463</v>
      </c>
      <c r="D46" s="60">
        <f t="shared" si="6"/>
        <v>4.1096926734331962E-3</v>
      </c>
      <c r="E46" s="2">
        <f t="shared" si="7"/>
        <v>1.9544683288449701E-5</v>
      </c>
      <c r="F46" s="10">
        <v>41837</v>
      </c>
      <c r="G46">
        <v>1735.086</v>
      </c>
      <c r="U46" s="10">
        <v>42051</v>
      </c>
      <c r="V46" s="16">
        <v>2.7766654177819463</v>
      </c>
      <c r="W46" s="44">
        <f>MAX($V$6:V46)</f>
        <v>3.5699416194808564</v>
      </c>
      <c r="X46" s="2">
        <f t="shared" si="0"/>
        <v>-0.22220985278024485</v>
      </c>
      <c r="Y46" s="44">
        <f t="shared" si="16"/>
        <v>4.1096926734331962E-3</v>
      </c>
      <c r="Z46" s="44">
        <f t="shared" si="9"/>
        <v>1.6889573870070493E-5</v>
      </c>
      <c r="AB46" s="10">
        <v>41837</v>
      </c>
      <c r="AC46">
        <v>1735.086</v>
      </c>
      <c r="AD46" s="45">
        <f>MAX($AC$6:AC46)</f>
        <v>1764.116</v>
      </c>
      <c r="AE46" s="45">
        <f t="shared" si="13"/>
        <v>-1.6455833970101752E-2</v>
      </c>
      <c r="AF46" s="45">
        <f t="shared" si="14"/>
        <v>-9.3640432386881134E-3</v>
      </c>
      <c r="AG46" s="45">
        <f t="shared" si="15"/>
        <v>8.7685305776020577E-5</v>
      </c>
      <c r="AI46" s="10">
        <v>41837</v>
      </c>
      <c r="AJ46" s="9">
        <f t="shared" si="4"/>
        <v>3.3058812652916241</v>
      </c>
      <c r="AK46" s="46">
        <f t="shared" si="5"/>
        <v>1735.086</v>
      </c>
      <c r="AL46" s="46">
        <f t="shared" si="10"/>
        <v>5.5029577223073556E-2</v>
      </c>
      <c r="AM46" s="46">
        <f t="shared" si="11"/>
        <v>-9.3640432386881134E-3</v>
      </c>
      <c r="AN46" s="23">
        <f t="shared" si="12"/>
        <v>6.4393620461761669E-2</v>
      </c>
    </row>
    <row r="47" spans="2:40" x14ac:dyDescent="0.25">
      <c r="B47" s="10">
        <v>42052</v>
      </c>
      <c r="C47" s="16">
        <v>2.798459104881359</v>
      </c>
      <c r="D47" s="60">
        <f t="shared" si="6"/>
        <v>7.8488704328021353E-3</v>
      </c>
      <c r="E47" s="2">
        <f t="shared" si="7"/>
        <v>6.658747165027975E-5</v>
      </c>
      <c r="F47" s="10">
        <v>41838</v>
      </c>
      <c r="G47">
        <v>1744.288</v>
      </c>
      <c r="U47" s="10">
        <v>42052</v>
      </c>
      <c r="V47" s="16">
        <v>2.798459104881359</v>
      </c>
      <c r="W47" s="44">
        <f>MAX($V$6:V47)</f>
        <v>3.5699416194808564</v>
      </c>
      <c r="X47" s="2">
        <f t="shared" si="0"/>
        <v>-0.21610507869080697</v>
      </c>
      <c r="Y47" s="44">
        <f t="shared" si="16"/>
        <v>7.8488704328021353E-3</v>
      </c>
      <c r="Z47" s="44">
        <f t="shared" si="9"/>
        <v>6.1604767070915577E-5</v>
      </c>
      <c r="AB47" s="10">
        <v>41838</v>
      </c>
      <c r="AC47">
        <v>1744.288</v>
      </c>
      <c r="AD47" s="45">
        <f>MAX($AC$6:AC47)</f>
        <v>1764.116</v>
      </c>
      <c r="AE47" s="45">
        <f t="shared" si="13"/>
        <v>-1.1239623698214851E-2</v>
      </c>
      <c r="AF47" s="45">
        <f t="shared" si="14"/>
        <v>5.3034835160907789E-3</v>
      </c>
      <c r="AG47" s="45">
        <f t="shared" si="15"/>
        <v>2.8126937405446613E-5</v>
      </c>
      <c r="AI47" s="10">
        <v>41838</v>
      </c>
      <c r="AJ47" s="9">
        <f t="shared" si="4"/>
        <v>3.3058812652916241</v>
      </c>
      <c r="AK47" s="46">
        <f t="shared" si="5"/>
        <v>1744.288</v>
      </c>
      <c r="AL47" s="46">
        <f t="shared" si="10"/>
        <v>0</v>
      </c>
      <c r="AM47" s="46">
        <f t="shared" si="11"/>
        <v>5.3034835160907789E-3</v>
      </c>
      <c r="AN47" s="23">
        <f t="shared" si="12"/>
        <v>-5.3034835160907789E-3</v>
      </c>
    </row>
    <row r="48" spans="2:40" x14ac:dyDescent="0.25">
      <c r="B48" s="10">
        <v>42053</v>
      </c>
      <c r="C48" s="16">
        <v>2.8021996988557976</v>
      </c>
      <c r="D48" s="60">
        <f t="shared" si="6"/>
        <v>1.3366620108594685E-3</v>
      </c>
      <c r="E48" s="2">
        <f t="shared" si="7"/>
        <v>2.7155950473660417E-6</v>
      </c>
      <c r="F48" s="10">
        <v>41841</v>
      </c>
      <c r="G48">
        <v>1740.1030000000001</v>
      </c>
      <c r="U48" s="10">
        <v>42053</v>
      </c>
      <c r="V48" s="16">
        <v>2.8021996988557976</v>
      </c>
      <c r="W48" s="44">
        <f>MAX($V$6:V48)</f>
        <v>3.5699416194808564</v>
      </c>
      <c r="X48" s="2">
        <f t="shared" si="0"/>
        <v>-0.2150572761289874</v>
      </c>
      <c r="Y48" s="44">
        <f t="shared" si="16"/>
        <v>1.3366620108594685E-3</v>
      </c>
      <c r="Z48" s="44">
        <f t="shared" si="9"/>
        <v>1.7866653312748778E-6</v>
      </c>
      <c r="AB48" s="10">
        <v>41841</v>
      </c>
      <c r="AC48">
        <v>1740.1030000000001</v>
      </c>
      <c r="AD48" s="45">
        <f>MAX($AC$6:AC48)</f>
        <v>1764.116</v>
      </c>
      <c r="AE48" s="45">
        <f t="shared" si="13"/>
        <v>-1.3611916676681046E-2</v>
      </c>
      <c r="AF48" s="45">
        <f t="shared" si="14"/>
        <v>-2.3992597552697781E-3</v>
      </c>
      <c r="AG48" s="45">
        <f t="shared" si="15"/>
        <v>5.7564473732571951E-6</v>
      </c>
      <c r="AI48" s="10">
        <v>41841</v>
      </c>
      <c r="AJ48" s="9">
        <f t="shared" si="4"/>
        <v>3.3058812652916241</v>
      </c>
      <c r="AK48" s="46">
        <f t="shared" si="5"/>
        <v>1740.1030000000001</v>
      </c>
      <c r="AL48" s="46">
        <f t="shared" si="10"/>
        <v>0</v>
      </c>
      <c r="AM48" s="46">
        <f t="shared" si="11"/>
        <v>-2.3992597552697781E-3</v>
      </c>
      <c r="AN48" s="23">
        <f t="shared" si="12"/>
        <v>2.3992597552697781E-3</v>
      </c>
    </row>
    <row r="49" spans="2:40" x14ac:dyDescent="0.25">
      <c r="B49" s="10">
        <v>42054</v>
      </c>
      <c r="C49" s="16">
        <v>2.8065518200792954</v>
      </c>
      <c r="D49" s="60">
        <f t="shared" si="6"/>
        <v>1.5531088756004507E-3</v>
      </c>
      <c r="E49" s="2">
        <f t="shared" si="7"/>
        <v>3.4758125800883359E-6</v>
      </c>
      <c r="F49" s="10">
        <v>41842</v>
      </c>
      <c r="G49">
        <v>1750.7539999999999</v>
      </c>
      <c r="U49" s="10">
        <v>42054</v>
      </c>
      <c r="V49" s="16">
        <v>2.8065518200792954</v>
      </c>
      <c r="W49" s="44">
        <f>MAX($V$6:V49)</f>
        <v>3.5699416194808564</v>
      </c>
      <c r="X49" s="2">
        <f t="shared" si="0"/>
        <v>-0.21383817461770527</v>
      </c>
      <c r="Y49" s="44">
        <f t="shared" si="16"/>
        <v>1.5531088756004507E-3</v>
      </c>
      <c r="Z49" s="44">
        <f t="shared" si="9"/>
        <v>2.4121471794688966E-6</v>
      </c>
      <c r="AB49" s="10">
        <v>41842</v>
      </c>
      <c r="AC49">
        <v>1750.7539999999999</v>
      </c>
      <c r="AD49" s="45">
        <f>MAX($AC$6:AC49)</f>
        <v>1764.116</v>
      </c>
      <c r="AE49" s="45">
        <f t="shared" si="13"/>
        <v>-7.5743318466586773E-3</v>
      </c>
      <c r="AF49" s="45">
        <f t="shared" si="14"/>
        <v>6.1209020385573076E-3</v>
      </c>
      <c r="AG49" s="45">
        <f t="shared" si="15"/>
        <v>3.7465441765615003E-5</v>
      </c>
      <c r="AI49" s="10">
        <v>41842</v>
      </c>
      <c r="AJ49" s="9">
        <f t="shared" si="4"/>
        <v>3.3058812652916241</v>
      </c>
      <c r="AK49" s="46">
        <f t="shared" si="5"/>
        <v>1750.7539999999999</v>
      </c>
      <c r="AL49" s="46">
        <f t="shared" si="10"/>
        <v>0</v>
      </c>
      <c r="AM49" s="46">
        <f t="shared" si="11"/>
        <v>6.1209020385573076E-3</v>
      </c>
      <c r="AN49" s="23">
        <f t="shared" si="12"/>
        <v>-6.1209020385573076E-3</v>
      </c>
    </row>
    <row r="50" spans="2:40" x14ac:dyDescent="0.25">
      <c r="B50" s="10">
        <v>42058</v>
      </c>
      <c r="C50" s="16">
        <v>2.7751652501629751</v>
      </c>
      <c r="D50" s="60">
        <f t="shared" si="6"/>
        <v>-1.1183321003292002E-2</v>
      </c>
      <c r="E50" s="2">
        <f t="shared" si="7"/>
        <v>1.1820205291109032E-4</v>
      </c>
      <c r="F50" s="10">
        <v>41843</v>
      </c>
      <c r="G50">
        <v>1754.1010000000001</v>
      </c>
      <c r="U50" s="10">
        <v>42058</v>
      </c>
      <c r="V50" s="16">
        <v>2.7751652501629751</v>
      </c>
      <c r="W50" s="44">
        <f>MAX($V$6:V50)</f>
        <v>3.5699416194808564</v>
      </c>
      <c r="X50" s="2">
        <f t="shared" si="0"/>
        <v>-0.22263007467148954</v>
      </c>
      <c r="Y50" s="44">
        <f t="shared" si="16"/>
        <v>-1.1183321003292002E-2</v>
      </c>
      <c r="Z50" s="44">
        <f t="shared" si="9"/>
        <v>1.2506666866267201E-4</v>
      </c>
      <c r="AB50" s="10">
        <v>41843</v>
      </c>
      <c r="AC50">
        <v>1754.1010000000001</v>
      </c>
      <c r="AD50" s="45">
        <f>MAX($AC$6:AC50)</f>
        <v>1764.116</v>
      </c>
      <c r="AE50" s="45">
        <f t="shared" si="13"/>
        <v>-5.6770643200333426E-3</v>
      </c>
      <c r="AF50" s="45">
        <f t="shared" si="14"/>
        <v>1.9117477384031911E-3</v>
      </c>
      <c r="AG50" s="45">
        <f t="shared" si="15"/>
        <v>3.6547794152897159E-6</v>
      </c>
      <c r="AI50" s="10">
        <v>41843</v>
      </c>
      <c r="AJ50" s="9">
        <f t="shared" si="4"/>
        <v>3.3058812652916241</v>
      </c>
      <c r="AK50" s="46">
        <f t="shared" si="5"/>
        <v>1754.1010000000001</v>
      </c>
      <c r="AL50" s="46">
        <f t="shared" si="10"/>
        <v>0</v>
      </c>
      <c r="AM50" s="46">
        <f t="shared" si="11"/>
        <v>1.9117477384031911E-3</v>
      </c>
      <c r="AN50" s="23">
        <f t="shared" si="12"/>
        <v>-1.9117477384031911E-3</v>
      </c>
    </row>
    <row r="51" spans="2:40" x14ac:dyDescent="0.25">
      <c r="B51" s="10">
        <v>42059</v>
      </c>
      <c r="C51" s="16">
        <v>2.7804249624793944</v>
      </c>
      <c r="D51" s="60">
        <f t="shared" si="6"/>
        <v>1.8952789626169864E-3</v>
      </c>
      <c r="E51" s="2">
        <f t="shared" si="7"/>
        <v>4.8687446915482786E-6</v>
      </c>
      <c r="F51" s="10">
        <v>41844</v>
      </c>
      <c r="G51">
        <v>1756.2539999999999</v>
      </c>
      <c r="R51" s="8"/>
      <c r="S51" s="8"/>
      <c r="U51" s="10">
        <v>42059</v>
      </c>
      <c r="V51" s="16">
        <v>2.7804249624793944</v>
      </c>
      <c r="W51" s="44">
        <f>MAX($V$6:V51)</f>
        <v>3.5699416194808564</v>
      </c>
      <c r="X51" s="2">
        <f t="shared" si="0"/>
        <v>-0.22115674180584333</v>
      </c>
      <c r="Y51" s="44">
        <f t="shared" si="16"/>
        <v>1.8952789626169864E-3</v>
      </c>
      <c r="Z51" s="44">
        <f t="shared" si="9"/>
        <v>3.59208234613852E-6</v>
      </c>
      <c r="AB51" s="10">
        <v>41844</v>
      </c>
      <c r="AC51">
        <v>1756.2539999999999</v>
      </c>
      <c r="AD51" s="45">
        <f>MAX($AC$6:AC51)</f>
        <v>1764.116</v>
      </c>
      <c r="AE51" s="45">
        <f t="shared" si="13"/>
        <v>-4.4566230338595192E-3</v>
      </c>
      <c r="AF51" s="45">
        <f t="shared" si="14"/>
        <v>1.2274093681035048E-3</v>
      </c>
      <c r="AG51" s="45">
        <f t="shared" si="15"/>
        <v>1.5065337569082448E-6</v>
      </c>
      <c r="AI51" s="10">
        <v>41844</v>
      </c>
      <c r="AJ51" s="9">
        <f t="shared" si="4"/>
        <v>3.1595537675330148</v>
      </c>
      <c r="AK51" s="46">
        <f t="shared" si="5"/>
        <v>1756.2539999999999</v>
      </c>
      <c r="AL51" s="46">
        <f t="shared" si="10"/>
        <v>-4.4262780788559608E-2</v>
      </c>
      <c r="AM51" s="46">
        <f t="shared" si="11"/>
        <v>1.2274093681035048E-3</v>
      </c>
      <c r="AN51" s="23">
        <f t="shared" si="12"/>
        <v>-4.5490190156663113E-2</v>
      </c>
    </row>
    <row r="52" spans="2:40" x14ac:dyDescent="0.25">
      <c r="B52" s="10">
        <v>42060</v>
      </c>
      <c r="C52" s="16">
        <v>2.7986454706041739</v>
      </c>
      <c r="D52" s="60">
        <f t="shared" si="6"/>
        <v>6.5531378730436796E-3</v>
      </c>
      <c r="E52" s="2">
        <f t="shared" si="7"/>
        <v>4.7119741942767648E-5</v>
      </c>
      <c r="F52" s="10">
        <v>41845</v>
      </c>
      <c r="G52">
        <v>1748.23</v>
      </c>
      <c r="U52" s="10">
        <v>42060</v>
      </c>
      <c r="V52" s="16">
        <v>2.7986454706041739</v>
      </c>
      <c r="W52" s="44">
        <f>MAX($V$6:V52)</f>
        <v>3.5699416194808564</v>
      </c>
      <c r="X52" s="2">
        <f t="shared" si="0"/>
        <v>-0.2160528745534066</v>
      </c>
      <c r="Y52" s="44">
        <f t="shared" si="16"/>
        <v>6.5531378730436796E-3</v>
      </c>
      <c r="Z52" s="44">
        <f t="shared" si="9"/>
        <v>4.2943615983119444E-5</v>
      </c>
      <c r="AB52" s="10">
        <v>41845</v>
      </c>
      <c r="AC52">
        <v>1748.23</v>
      </c>
      <c r="AD52" s="45">
        <f>MAX($AC$6:AC52)</f>
        <v>1764.116</v>
      </c>
      <c r="AE52" s="45">
        <f t="shared" si="13"/>
        <v>-9.0050767636594697E-3</v>
      </c>
      <c r="AF52" s="45">
        <f t="shared" si="14"/>
        <v>-4.5688152169331975E-3</v>
      </c>
      <c r="AG52" s="45">
        <f t="shared" si="15"/>
        <v>2.087407248648034E-5</v>
      </c>
      <c r="AI52" s="10">
        <v>41845</v>
      </c>
      <c r="AJ52" s="9">
        <f t="shared" si="4"/>
        <v>3.1595537675330148</v>
      </c>
      <c r="AK52" s="46">
        <f t="shared" si="5"/>
        <v>1748.23</v>
      </c>
      <c r="AL52" s="46">
        <f t="shared" si="10"/>
        <v>0</v>
      </c>
      <c r="AM52" s="46">
        <f t="shared" si="11"/>
        <v>-4.5688152169331975E-3</v>
      </c>
      <c r="AN52" s="23">
        <f t="shared" si="12"/>
        <v>4.5688152169331975E-3</v>
      </c>
    </row>
    <row r="53" spans="2:40" ht="15" customHeight="1" x14ac:dyDescent="0.25">
      <c r="B53" s="10">
        <v>42061</v>
      </c>
      <c r="C53" s="16">
        <v>2.8121096224026334</v>
      </c>
      <c r="D53" s="60">
        <f t="shared" si="6"/>
        <v>4.8109529913242799E-3</v>
      </c>
      <c r="E53" s="2">
        <f t="shared" si="7"/>
        <v>2.6236904587690446E-5</v>
      </c>
      <c r="F53" s="10">
        <v>41848</v>
      </c>
      <c r="G53">
        <v>1748.2339999999999</v>
      </c>
      <c r="U53" s="10">
        <v>42061</v>
      </c>
      <c r="V53" s="16">
        <v>2.8121096224026334</v>
      </c>
      <c r="W53" s="44">
        <f>MAX($V$6:V53)</f>
        <v>3.5699416194808564</v>
      </c>
      <c r="X53" s="2">
        <f t="shared" si="0"/>
        <v>-0.2122813417851992</v>
      </c>
      <c r="Y53" s="44">
        <f t="shared" si="16"/>
        <v>4.8109529913242799E-3</v>
      </c>
      <c r="Z53" s="44">
        <f t="shared" si="9"/>
        <v>2.3145268684732035E-5</v>
      </c>
      <c r="AB53" s="10">
        <v>41848</v>
      </c>
      <c r="AC53">
        <v>1748.2339999999999</v>
      </c>
      <c r="AD53" s="45">
        <f>MAX($AC$6:AC53)</f>
        <v>1764.116</v>
      </c>
      <c r="AE53" s="45">
        <f t="shared" si="13"/>
        <v>-9.002809339068496E-3</v>
      </c>
      <c r="AF53" s="45">
        <f t="shared" si="14"/>
        <v>2.2880284629156478E-6</v>
      </c>
      <c r="AG53" s="45">
        <f t="shared" si="15"/>
        <v>5.2350742471121415E-12</v>
      </c>
      <c r="AI53" s="10">
        <v>41848</v>
      </c>
      <c r="AJ53" s="9">
        <f t="shared" si="4"/>
        <v>3.1595537675330148</v>
      </c>
      <c r="AK53" s="46">
        <f t="shared" si="5"/>
        <v>1748.2339999999999</v>
      </c>
      <c r="AL53" s="46">
        <f t="shared" si="10"/>
        <v>0</v>
      </c>
      <c r="AM53" s="46">
        <f t="shared" si="11"/>
        <v>2.2880284629156478E-6</v>
      </c>
      <c r="AN53" s="23">
        <f t="shared" si="12"/>
        <v>-2.2880284629156478E-6</v>
      </c>
    </row>
    <row r="54" spans="2:40" x14ac:dyDescent="0.25">
      <c r="B54" s="10">
        <v>42065</v>
      </c>
      <c r="C54" s="16">
        <v>2.7682793068685965</v>
      </c>
      <c r="D54" s="60">
        <f t="shared" si="6"/>
        <v>-1.5586275579324238E-2</v>
      </c>
      <c r="E54" s="2">
        <f t="shared" si="7"/>
        <v>2.3332658208601064E-4</v>
      </c>
      <c r="F54" s="10">
        <v>41849</v>
      </c>
      <c r="G54">
        <v>1744.2</v>
      </c>
      <c r="U54" s="10">
        <v>42065</v>
      </c>
      <c r="V54" s="16">
        <v>2.7682793068685965</v>
      </c>
      <c r="W54" s="44">
        <f>MAX($V$6:V54)</f>
        <v>3.5699416194808564</v>
      </c>
      <c r="X54" s="2">
        <f t="shared" si="0"/>
        <v>-0.22455894187111058</v>
      </c>
      <c r="Y54" s="44">
        <f t="shared" si="16"/>
        <v>-1.5586275579324238E-2</v>
      </c>
      <c r="Z54" s="44">
        <f t="shared" si="9"/>
        <v>2.429319864346391E-4</v>
      </c>
      <c r="AB54" s="10">
        <v>41849</v>
      </c>
      <c r="AC54">
        <v>1744.2</v>
      </c>
      <c r="AD54" s="45">
        <f>MAX($AC$6:AC54)</f>
        <v>1764.116</v>
      </c>
      <c r="AE54" s="45">
        <f t="shared" si="13"/>
        <v>-1.1289507039219604E-2</v>
      </c>
      <c r="AF54" s="45">
        <f t="shared" si="14"/>
        <v>-2.3074714254498474E-3</v>
      </c>
      <c r="AG54" s="45">
        <f t="shared" si="15"/>
        <v>5.3244243792675504E-6</v>
      </c>
      <c r="AI54" s="10">
        <v>41849</v>
      </c>
      <c r="AJ54" s="9">
        <f t="shared" si="4"/>
        <v>3.1595537675330148</v>
      </c>
      <c r="AK54" s="46">
        <f t="shared" si="5"/>
        <v>1744.2</v>
      </c>
      <c r="AL54" s="46">
        <f t="shared" si="10"/>
        <v>0</v>
      </c>
      <c r="AM54" s="46">
        <f t="shared" si="11"/>
        <v>-2.3074714254498474E-3</v>
      </c>
      <c r="AN54" s="23">
        <f t="shared" si="12"/>
        <v>2.3074714254498474E-3</v>
      </c>
    </row>
    <row r="55" spans="2:40" x14ac:dyDescent="0.25">
      <c r="B55" s="10">
        <v>42066</v>
      </c>
      <c r="C55" s="16">
        <v>2.762873508553525</v>
      </c>
      <c r="D55" s="60">
        <f t="shared" si="6"/>
        <v>-1.9527647740091858E-3</v>
      </c>
      <c r="E55" s="2">
        <f t="shared" si="7"/>
        <v>2.6945896279679814E-6</v>
      </c>
      <c r="F55" s="10">
        <v>41850</v>
      </c>
      <c r="G55">
        <v>1740.1949999999999</v>
      </c>
      <c r="U55" s="10">
        <v>42066</v>
      </c>
      <c r="V55" s="16">
        <v>2.762873508553525</v>
      </c>
      <c r="W55" s="44">
        <f>MAX($V$6:V55)</f>
        <v>3.5699416194808564</v>
      </c>
      <c r="X55" s="2">
        <f t="shared" si="0"/>
        <v>-0.22607319585374508</v>
      </c>
      <c r="Y55" s="44">
        <f t="shared" si="16"/>
        <v>-1.9527647740091858E-3</v>
      </c>
      <c r="Z55" s="44">
        <f t="shared" si="9"/>
        <v>3.8132902626111466E-6</v>
      </c>
      <c r="AB55" s="10">
        <v>41850</v>
      </c>
      <c r="AC55">
        <v>1740.1949999999999</v>
      </c>
      <c r="AD55" s="45">
        <f>MAX($AC$6:AC55)</f>
        <v>1764.116</v>
      </c>
      <c r="AE55" s="45">
        <f t="shared" si="13"/>
        <v>-1.3559765911085209E-2</v>
      </c>
      <c r="AF55" s="45">
        <f t="shared" si="14"/>
        <v>-2.2961816305470117E-3</v>
      </c>
      <c r="AG55" s="45">
        <f t="shared" si="15"/>
        <v>5.272450080461534E-6</v>
      </c>
      <c r="AI55" s="10">
        <v>41850</v>
      </c>
      <c r="AJ55" s="9">
        <f t="shared" si="4"/>
        <v>3.1595537675330148</v>
      </c>
      <c r="AK55" s="46">
        <f t="shared" si="5"/>
        <v>1740.1949999999999</v>
      </c>
      <c r="AL55" s="46">
        <f t="shared" si="10"/>
        <v>0</v>
      </c>
      <c r="AM55" s="46">
        <f t="shared" si="11"/>
        <v>-2.2961816305470117E-3</v>
      </c>
      <c r="AN55" s="23">
        <f t="shared" si="12"/>
        <v>2.2961816305470117E-3</v>
      </c>
    </row>
    <row r="56" spans="2:40" x14ac:dyDescent="0.25">
      <c r="B56" s="10">
        <v>42067</v>
      </c>
      <c r="C56" s="16">
        <v>2.7494612734236852</v>
      </c>
      <c r="D56" s="60">
        <f t="shared" si="6"/>
        <v>-4.8544513848778337E-3</v>
      </c>
      <c r="E56" s="2">
        <f t="shared" si="7"/>
        <v>2.0640731062723402E-5</v>
      </c>
      <c r="F56" s="10">
        <v>41851</v>
      </c>
      <c r="G56">
        <v>1714.3309999999999</v>
      </c>
      <c r="U56" s="10">
        <v>42067</v>
      </c>
      <c r="V56" s="16">
        <v>2.7494612734236852</v>
      </c>
      <c r="W56" s="44">
        <f>MAX($V$6:V56)</f>
        <v>3.5699416194808564</v>
      </c>
      <c r="X56" s="2">
        <f t="shared" si="0"/>
        <v>-0.22983018589992688</v>
      </c>
      <c r="Y56" s="44">
        <f t="shared" si="16"/>
        <v>-4.8544513848778337E-3</v>
      </c>
      <c r="Z56" s="44">
        <f t="shared" si="9"/>
        <v>2.3565698248142318E-5</v>
      </c>
      <c r="AB56" s="10">
        <v>41851</v>
      </c>
      <c r="AC56">
        <v>1714.3309999999999</v>
      </c>
      <c r="AD56" s="45">
        <f>MAX($AC$6:AC56)</f>
        <v>1764.116</v>
      </c>
      <c r="AE56" s="45">
        <f t="shared" si="13"/>
        <v>-2.8220933317310237E-2</v>
      </c>
      <c r="AF56" s="45">
        <f t="shared" si="14"/>
        <v>-1.4862702168435216E-2</v>
      </c>
      <c r="AG56" s="45">
        <f t="shared" si="15"/>
        <v>2.2089991574760886E-4</v>
      </c>
      <c r="AI56" s="10">
        <v>41851</v>
      </c>
      <c r="AJ56" s="9">
        <f t="shared" si="4"/>
        <v>3.1595537675330148</v>
      </c>
      <c r="AK56" s="46">
        <f t="shared" si="5"/>
        <v>1714.3309999999999</v>
      </c>
      <c r="AL56" s="46">
        <f t="shared" si="10"/>
        <v>0</v>
      </c>
      <c r="AM56" s="46">
        <f t="shared" si="11"/>
        <v>-1.4862702168435216E-2</v>
      </c>
      <c r="AN56" s="23">
        <f t="shared" si="12"/>
        <v>1.4862702168435216E-2</v>
      </c>
    </row>
    <row r="57" spans="2:40" x14ac:dyDescent="0.25">
      <c r="B57" s="10">
        <v>42068</v>
      </c>
      <c r="C57" s="16">
        <v>2.7334149266969847</v>
      </c>
      <c r="D57" s="60">
        <f t="shared" si="6"/>
        <v>-5.8361784840559316E-3</v>
      </c>
      <c r="E57" s="2">
        <f t="shared" si="7"/>
        <v>3.0524898281301889E-5</v>
      </c>
      <c r="F57" s="10">
        <v>41852</v>
      </c>
      <c r="G57">
        <v>1705.7349999999999</v>
      </c>
      <c r="U57" s="10">
        <v>42068</v>
      </c>
      <c r="V57" s="16">
        <v>2.7334149266969847</v>
      </c>
      <c r="W57" s="44">
        <f>MAX($V$6:V57)</f>
        <v>3.5699416194808564</v>
      </c>
      <c r="X57" s="2">
        <f t="shared" si="0"/>
        <v>-0.23432503439804708</v>
      </c>
      <c r="Y57" s="44">
        <f t="shared" si="16"/>
        <v>-5.8361784840559316E-3</v>
      </c>
      <c r="Z57" s="44">
        <f t="shared" si="9"/>
        <v>3.4060979297757391E-5</v>
      </c>
      <c r="AB57" s="10">
        <v>41852</v>
      </c>
      <c r="AC57">
        <v>1705.7349999999999</v>
      </c>
      <c r="AD57" s="45">
        <f>MAX($AC$6:AC57)</f>
        <v>1764.116</v>
      </c>
      <c r="AE57" s="45">
        <f t="shared" si="13"/>
        <v>-3.3093628763641414E-2</v>
      </c>
      <c r="AF57" s="45">
        <f t="shared" si="14"/>
        <v>-5.014200874860264E-3</v>
      </c>
      <c r="AG57" s="45">
        <f t="shared" si="15"/>
        <v>2.5142210413449438E-5</v>
      </c>
      <c r="AI57" s="10">
        <v>41852</v>
      </c>
      <c r="AJ57" s="9">
        <f t="shared" si="4"/>
        <v>3.1595537675330148</v>
      </c>
      <c r="AK57" s="46">
        <f t="shared" si="5"/>
        <v>1705.7349999999999</v>
      </c>
      <c r="AL57" s="46">
        <f t="shared" si="10"/>
        <v>0</v>
      </c>
      <c r="AM57" s="46">
        <f t="shared" si="11"/>
        <v>-5.014200874860264E-3</v>
      </c>
      <c r="AN57" s="23">
        <f t="shared" si="12"/>
        <v>5.014200874860264E-3</v>
      </c>
    </row>
    <row r="58" spans="2:40" x14ac:dyDescent="0.25">
      <c r="B58" s="10">
        <v>42072</v>
      </c>
      <c r="C58" s="16">
        <v>2.7353237674521722</v>
      </c>
      <c r="D58" s="60">
        <f t="shared" si="6"/>
        <v>6.983355276741765E-4</v>
      </c>
      <c r="E58" s="2">
        <f t="shared" si="7"/>
        <v>1.0192513291955925E-6</v>
      </c>
      <c r="F58" s="10">
        <v>41855</v>
      </c>
      <c r="G58">
        <v>1710.1369999999999</v>
      </c>
      <c r="U58" s="10">
        <v>42072</v>
      </c>
      <c r="V58" s="16">
        <v>2.7353237674521722</v>
      </c>
      <c r="W58" s="44">
        <f>MAX($V$6:V58)</f>
        <v>3.5699416194808564</v>
      </c>
      <c r="X58" s="2">
        <f t="shared" si="0"/>
        <v>-0.2337903363669166</v>
      </c>
      <c r="Y58" s="44">
        <f t="shared" si="16"/>
        <v>6.983355276741765E-4</v>
      </c>
      <c r="Z58" s="44">
        <f t="shared" si="9"/>
        <v>4.8767250921197055E-7</v>
      </c>
      <c r="AB58" s="10">
        <v>41855</v>
      </c>
      <c r="AC58">
        <v>1710.1369999999999</v>
      </c>
      <c r="AD58" s="45">
        <f>MAX($AC$6:AC58)</f>
        <v>1764.116</v>
      </c>
      <c r="AE58" s="45">
        <f t="shared" si="13"/>
        <v>-3.0598328001106512E-2</v>
      </c>
      <c r="AF58" s="45">
        <f t="shared" si="14"/>
        <v>2.5807056781974591E-3</v>
      </c>
      <c r="AG58" s="45">
        <f t="shared" si="15"/>
        <v>6.660041797480607E-6</v>
      </c>
      <c r="AI58" s="10">
        <v>41855</v>
      </c>
      <c r="AJ58" s="9">
        <f t="shared" si="4"/>
        <v>3.1595537675330148</v>
      </c>
      <c r="AK58" s="46">
        <f t="shared" si="5"/>
        <v>1710.1369999999999</v>
      </c>
      <c r="AL58" s="46">
        <f t="shared" si="10"/>
        <v>0</v>
      </c>
      <c r="AM58" s="46">
        <f t="shared" si="11"/>
        <v>2.5807056781974591E-3</v>
      </c>
      <c r="AN58" s="23">
        <f t="shared" si="12"/>
        <v>-2.5807056781974591E-3</v>
      </c>
    </row>
    <row r="59" spans="2:40" x14ac:dyDescent="0.25">
      <c r="B59" s="10">
        <v>42073</v>
      </c>
      <c r="C59" s="16">
        <v>2.7058920125763</v>
      </c>
      <c r="D59" s="60">
        <f t="shared" si="6"/>
        <v>-1.0759879772216707E-2</v>
      </c>
      <c r="E59" s="2">
        <f t="shared" si="7"/>
        <v>1.0917398425846272E-4</v>
      </c>
      <c r="F59" s="10">
        <v>41856</v>
      </c>
      <c r="G59">
        <v>1698.223</v>
      </c>
      <c r="U59" s="10">
        <v>42073</v>
      </c>
      <c r="V59" s="16">
        <v>2.7058920125763</v>
      </c>
      <c r="W59" s="44">
        <f>MAX($V$6:V59)</f>
        <v>3.5699416194808564</v>
      </c>
      <c r="X59" s="2">
        <f t="shared" si="0"/>
        <v>-0.24203466022791909</v>
      </c>
      <c r="Y59" s="44">
        <f t="shared" si="16"/>
        <v>-1.0759879772216707E-2</v>
      </c>
      <c r="Z59" s="44">
        <f t="shared" si="9"/>
        <v>1.1577501271255826E-4</v>
      </c>
      <c r="AB59" s="10">
        <v>41856</v>
      </c>
      <c r="AC59">
        <v>1698.223</v>
      </c>
      <c r="AD59" s="45">
        <f>MAX($AC$6:AC59)</f>
        <v>1764.116</v>
      </c>
      <c r="AE59" s="45">
        <f t="shared" si="13"/>
        <v>-3.7351852145777298E-2</v>
      </c>
      <c r="AF59" s="45">
        <f t="shared" si="14"/>
        <v>-6.9666933117054075E-3</v>
      </c>
      <c r="AG59" s="45">
        <f t="shared" si="15"/>
        <v>4.853481569936086E-5</v>
      </c>
      <c r="AI59" s="10">
        <v>41856</v>
      </c>
      <c r="AJ59" s="9">
        <f t="shared" si="4"/>
        <v>3.1595537675330148</v>
      </c>
      <c r="AK59" s="46">
        <f t="shared" si="5"/>
        <v>1698.223</v>
      </c>
      <c r="AL59" s="46">
        <f t="shared" si="10"/>
        <v>0</v>
      </c>
      <c r="AM59" s="46">
        <f t="shared" si="11"/>
        <v>-6.9666933117054075E-3</v>
      </c>
      <c r="AN59" s="23">
        <f t="shared" si="12"/>
        <v>6.9666933117054075E-3</v>
      </c>
    </row>
    <row r="60" spans="2:40" x14ac:dyDescent="0.25">
      <c r="B60" s="10">
        <v>42074</v>
      </c>
      <c r="C60" s="16">
        <v>2.6795228390074213</v>
      </c>
      <c r="D60" s="60">
        <f t="shared" si="6"/>
        <v>-9.7450945737381778E-3</v>
      </c>
      <c r="E60" s="2">
        <f t="shared" si="7"/>
        <v>8.8997531914744579E-5</v>
      </c>
      <c r="F60" s="10">
        <v>41857</v>
      </c>
      <c r="G60">
        <v>1693.13</v>
      </c>
      <c r="U60" s="10">
        <v>42074</v>
      </c>
      <c r="V60" s="16">
        <v>2.6795228390074213</v>
      </c>
      <c r="W60" s="44">
        <f>MAX($V$6:V60)</f>
        <v>3.5699416194808564</v>
      </c>
      <c r="X60" s="2">
        <f t="shared" si="0"/>
        <v>-0.24942110414761365</v>
      </c>
      <c r="Y60" s="44">
        <f t="shared" si="16"/>
        <v>-9.7450945737381778E-3</v>
      </c>
      <c r="Z60" s="44">
        <f t="shared" si="9"/>
        <v>9.4966868251101277E-5</v>
      </c>
      <c r="AB60" s="10">
        <v>41857</v>
      </c>
      <c r="AC60">
        <v>1693.13</v>
      </c>
      <c r="AD60" s="45">
        <f>MAX($AC$6:AC60)</f>
        <v>1764.116</v>
      </c>
      <c r="AE60" s="45">
        <f t="shared" si="13"/>
        <v>-4.0238850506429169E-2</v>
      </c>
      <c r="AF60" s="45">
        <f t="shared" si="14"/>
        <v>-2.9990172079873423E-3</v>
      </c>
      <c r="AG60" s="45">
        <f t="shared" si="15"/>
        <v>8.9941042138041942E-6</v>
      </c>
      <c r="AI60" s="10">
        <v>41857</v>
      </c>
      <c r="AJ60" s="9">
        <f t="shared" si="4"/>
        <v>3.1595537675330148</v>
      </c>
      <c r="AK60" s="46">
        <f t="shared" si="5"/>
        <v>1693.13</v>
      </c>
      <c r="AL60" s="46">
        <f t="shared" si="10"/>
        <v>0</v>
      </c>
      <c r="AM60" s="46">
        <f t="shared" si="11"/>
        <v>-2.9990172079873423E-3</v>
      </c>
      <c r="AN60" s="23">
        <f t="shared" si="12"/>
        <v>2.9990172079873423E-3</v>
      </c>
    </row>
    <row r="61" spans="2:40" x14ac:dyDescent="0.25">
      <c r="B61" s="10">
        <v>42075</v>
      </c>
      <c r="C61" s="16">
        <v>2.6891794827733269</v>
      </c>
      <c r="D61" s="60">
        <f t="shared" si="6"/>
        <v>3.603866936802369E-3</v>
      </c>
      <c r="E61" s="2">
        <f t="shared" si="7"/>
        <v>1.5328095611644551E-5</v>
      </c>
      <c r="F61" s="10">
        <v>41858</v>
      </c>
      <c r="G61">
        <v>1684.7059999999999</v>
      </c>
      <c r="U61" s="10">
        <v>42075</v>
      </c>
      <c r="V61" s="16">
        <v>2.6891794827733269</v>
      </c>
      <c r="W61" s="44">
        <f>MAX($V$6:V61)</f>
        <v>3.5699416194808564</v>
      </c>
      <c r="X61" s="2">
        <f t="shared" si="0"/>
        <v>-0.24671611768138957</v>
      </c>
      <c r="Y61" s="44">
        <f t="shared" si="16"/>
        <v>3.603866936802369E-3</v>
      </c>
      <c r="Z61" s="44">
        <f t="shared" si="9"/>
        <v>1.2987856898177291E-5</v>
      </c>
      <c r="AB61" s="10">
        <v>41858</v>
      </c>
      <c r="AC61">
        <v>1684.7059999999999</v>
      </c>
      <c r="AD61" s="45">
        <f>MAX($AC$6:AC61)</f>
        <v>1764.116</v>
      </c>
      <c r="AE61" s="45">
        <f t="shared" si="13"/>
        <v>-4.5014046695342036E-2</v>
      </c>
      <c r="AF61" s="45">
        <f t="shared" si="14"/>
        <v>-4.9754005894410147E-3</v>
      </c>
      <c r="AG61" s="45">
        <f t="shared" si="15"/>
        <v>2.4754611025409998E-5</v>
      </c>
      <c r="AI61" s="10">
        <v>41858</v>
      </c>
      <c r="AJ61" s="9">
        <f t="shared" si="4"/>
        <v>3.1878595648855068</v>
      </c>
      <c r="AK61" s="46">
        <f t="shared" si="5"/>
        <v>1684.7059999999999</v>
      </c>
      <c r="AL61" s="46">
        <f t="shared" si="10"/>
        <v>8.958795904458805E-3</v>
      </c>
      <c r="AM61" s="46">
        <f t="shared" si="11"/>
        <v>-4.9754005894410147E-3</v>
      </c>
      <c r="AN61" s="23">
        <f t="shared" si="12"/>
        <v>1.393419649389982E-2</v>
      </c>
    </row>
    <row r="62" spans="2:40" x14ac:dyDescent="0.25">
      <c r="B62" s="10">
        <v>42079</v>
      </c>
      <c r="C62" s="16">
        <v>2.5563125766744337</v>
      </c>
      <c r="D62" s="60">
        <f t="shared" si="6"/>
        <v>-4.9407972561901548E-2</v>
      </c>
      <c r="E62" s="2">
        <f t="shared" si="7"/>
        <v>2.4104887308496639E-3</v>
      </c>
      <c r="F62" s="10">
        <v>41859</v>
      </c>
      <c r="G62">
        <v>1690.5709999999999</v>
      </c>
      <c r="U62" s="10">
        <v>42079</v>
      </c>
      <c r="V62" s="16">
        <v>2.5563125766744337</v>
      </c>
      <c r="W62" s="44">
        <f>MAX($V$6:V62)</f>
        <v>3.5699416194808564</v>
      </c>
      <c r="X62" s="2">
        <f t="shared" si="0"/>
        <v>-0.28393434707031018</v>
      </c>
      <c r="Y62" s="44">
        <f t="shared" si="16"/>
        <v>-4.9407972561901548E-2</v>
      </c>
      <c r="Z62" s="44">
        <f t="shared" si="9"/>
        <v>2.4411477526776163E-3</v>
      </c>
      <c r="AB62" s="10">
        <v>41859</v>
      </c>
      <c r="AC62">
        <v>1690.5709999999999</v>
      </c>
      <c r="AD62" s="45">
        <f>MAX($AC$6:AC62)</f>
        <v>1764.116</v>
      </c>
      <c r="AE62" s="45">
        <f t="shared" si="13"/>
        <v>-4.1689435388602591E-2</v>
      </c>
      <c r="AF62" s="45">
        <f t="shared" si="14"/>
        <v>3.4813195892933191E-3</v>
      </c>
      <c r="AG62" s="45">
        <f t="shared" si="15"/>
        <v>1.2119586082797405E-5</v>
      </c>
      <c r="AI62" s="10">
        <v>41859</v>
      </c>
      <c r="AJ62" s="9">
        <f t="shared" si="4"/>
        <v>3.1878595648855068</v>
      </c>
      <c r="AK62" s="46">
        <f t="shared" si="5"/>
        <v>1690.5709999999999</v>
      </c>
      <c r="AL62" s="46">
        <f t="shared" si="10"/>
        <v>0</v>
      </c>
      <c r="AM62" s="46">
        <f t="shared" si="11"/>
        <v>3.4813195892933191E-3</v>
      </c>
      <c r="AN62" s="23">
        <f t="shared" si="12"/>
        <v>-3.4813195892933191E-3</v>
      </c>
    </row>
    <row r="63" spans="2:40" x14ac:dyDescent="0.25">
      <c r="B63" s="10">
        <v>42080</v>
      </c>
      <c r="C63" s="16">
        <v>2.551522418260955</v>
      </c>
      <c r="D63" s="60">
        <f t="shared" si="6"/>
        <v>-1.8738547301246911E-3</v>
      </c>
      <c r="E63" s="2">
        <f t="shared" si="7"/>
        <v>2.4417515099535247E-6</v>
      </c>
      <c r="F63" s="10">
        <v>41862</v>
      </c>
      <c r="G63">
        <v>1701.6079999999999</v>
      </c>
      <c r="U63" s="10">
        <v>42080</v>
      </c>
      <c r="V63" s="16">
        <v>2.551522418260955</v>
      </c>
      <c r="W63" s="44">
        <f>MAX($V$6:V63)</f>
        <v>3.5699416194808564</v>
      </c>
      <c r="X63" s="2">
        <f t="shared" si="0"/>
        <v>-0.28527615008113227</v>
      </c>
      <c r="Y63" s="44">
        <f t="shared" si="16"/>
        <v>-1.8738547301246911E-3</v>
      </c>
      <c r="Z63" s="44">
        <f t="shared" si="9"/>
        <v>3.5113315496106787E-6</v>
      </c>
      <c r="AB63" s="10">
        <v>41862</v>
      </c>
      <c r="AC63">
        <v>1701.6079999999999</v>
      </c>
      <c r="AD63" s="45">
        <f>MAX($AC$6:AC63)</f>
        <v>1764.116</v>
      </c>
      <c r="AE63" s="45">
        <f t="shared" si="13"/>
        <v>-3.543304408553638E-2</v>
      </c>
      <c r="AF63" s="45">
        <f t="shared" si="14"/>
        <v>6.5285634262033376E-3</v>
      </c>
      <c r="AG63" s="45">
        <f t="shared" si="15"/>
        <v>4.2622140409959863E-5</v>
      </c>
      <c r="AI63" s="10">
        <v>41862</v>
      </c>
      <c r="AJ63" s="9">
        <f t="shared" si="4"/>
        <v>3.1878595648855068</v>
      </c>
      <c r="AK63" s="46">
        <f t="shared" si="5"/>
        <v>1701.6079999999999</v>
      </c>
      <c r="AL63" s="46">
        <f t="shared" si="10"/>
        <v>0</v>
      </c>
      <c r="AM63" s="46">
        <f t="shared" si="11"/>
        <v>6.5285634262033376E-3</v>
      </c>
      <c r="AN63" s="23">
        <f t="shared" si="12"/>
        <v>-6.5285634262033376E-3</v>
      </c>
    </row>
    <row r="64" spans="2:40" x14ac:dyDescent="0.25">
      <c r="B64" s="10">
        <v>42081</v>
      </c>
      <c r="C64" s="16">
        <v>2.4803447609891855</v>
      </c>
      <c r="D64" s="60">
        <f t="shared" si="6"/>
        <v>-2.7896152023732634E-2</v>
      </c>
      <c r="E64" s="2">
        <f t="shared" si="7"/>
        <v>7.6092713683869576E-4</v>
      </c>
      <c r="F64" s="10">
        <v>41863</v>
      </c>
      <c r="G64">
        <v>1699.346</v>
      </c>
      <c r="U64" s="10">
        <v>42081</v>
      </c>
      <c r="V64" s="16">
        <v>2.4803447609891855</v>
      </c>
      <c r="W64" s="44">
        <f>MAX($V$6:V64)</f>
        <v>3.5699416194808564</v>
      </c>
      <c r="X64" s="2">
        <f t="shared" si="0"/>
        <v>-0.3052141952534565</v>
      </c>
      <c r="Y64" s="44">
        <f t="shared" si="16"/>
        <v>-2.7896152023732634E-2</v>
      </c>
      <c r="Z64" s="44">
        <f t="shared" si="9"/>
        <v>7.781952977312024E-4</v>
      </c>
      <c r="AB64" s="10">
        <v>41863</v>
      </c>
      <c r="AC64">
        <v>1699.346</v>
      </c>
      <c r="AD64" s="45">
        <f>MAX($AC$6:AC64)</f>
        <v>1764.116</v>
      </c>
      <c r="AE64" s="45">
        <f t="shared" si="13"/>
        <v>-3.6715272691818401E-2</v>
      </c>
      <c r="AF64" s="45">
        <f t="shared" si="14"/>
        <v>-1.3293308447068775E-3</v>
      </c>
      <c r="AG64" s="45">
        <f t="shared" si="15"/>
        <v>1.7671204946891003E-6</v>
      </c>
      <c r="AI64" s="10">
        <v>41863</v>
      </c>
      <c r="AJ64" s="9">
        <f t="shared" si="4"/>
        <v>3.1878595648855068</v>
      </c>
      <c r="AK64" s="46">
        <f t="shared" si="5"/>
        <v>1699.346</v>
      </c>
      <c r="AL64" s="46">
        <f t="shared" si="10"/>
        <v>0</v>
      </c>
      <c r="AM64" s="46">
        <f t="shared" si="11"/>
        <v>-1.3293308447068775E-3</v>
      </c>
      <c r="AN64" s="23">
        <f t="shared" si="12"/>
        <v>1.3293308447068775E-3</v>
      </c>
    </row>
    <row r="65" spans="2:40" x14ac:dyDescent="0.25">
      <c r="B65" s="10">
        <v>42082</v>
      </c>
      <c r="C65" s="16">
        <v>2.546509910522686</v>
      </c>
      <c r="D65" s="60">
        <f t="shared" si="6"/>
        <v>2.6675787404293327E-2</v>
      </c>
      <c r="E65" s="2">
        <f t="shared" si="7"/>
        <v>7.2829987755545849E-4</v>
      </c>
      <c r="F65" s="10">
        <v>41864</v>
      </c>
      <c r="G65">
        <v>1708.7380000000001</v>
      </c>
      <c r="U65" s="10">
        <v>42082</v>
      </c>
      <c r="V65" s="16">
        <v>2.546509910522686</v>
      </c>
      <c r="W65" s="44">
        <f>MAX($V$6:V65)</f>
        <v>3.5699416194808564</v>
      </c>
      <c r="X65" s="2">
        <f t="shared" si="0"/>
        <v>-0.28668023683451682</v>
      </c>
      <c r="Y65" s="44">
        <f t="shared" si="16"/>
        <v>2.6675787404293327E-2</v>
      </c>
      <c r="Z65" s="44">
        <f t="shared" si="9"/>
        <v>7.1159763363905454E-4</v>
      </c>
      <c r="AB65" s="10">
        <v>41864</v>
      </c>
      <c r="AC65">
        <v>1708.7380000000001</v>
      </c>
      <c r="AD65" s="45">
        <f>MAX($AC$6:AC65)</f>
        <v>1764.116</v>
      </c>
      <c r="AE65" s="45">
        <f t="shared" si="13"/>
        <v>-3.1391359751853032E-2</v>
      </c>
      <c r="AF65" s="45">
        <f t="shared" si="14"/>
        <v>5.5268320871677545E-3</v>
      </c>
      <c r="AG65" s="45">
        <f t="shared" si="15"/>
        <v>3.0545872919747079E-5</v>
      </c>
      <c r="AI65" s="10">
        <v>41864</v>
      </c>
      <c r="AJ65" s="9">
        <f t="shared" si="4"/>
        <v>3.1878595648855068</v>
      </c>
      <c r="AK65" s="46">
        <f t="shared" si="5"/>
        <v>1708.7380000000001</v>
      </c>
      <c r="AL65" s="46">
        <f t="shared" si="10"/>
        <v>0</v>
      </c>
      <c r="AM65" s="46">
        <f t="shared" si="11"/>
        <v>5.5268320871677545E-3</v>
      </c>
      <c r="AN65" s="23">
        <f t="shared" si="12"/>
        <v>-5.5268320871677545E-3</v>
      </c>
    </row>
    <row r="66" spans="2:40" x14ac:dyDescent="0.25">
      <c r="B66" s="10">
        <v>42086</v>
      </c>
      <c r="C66" s="16">
        <v>2.5817657428793042</v>
      </c>
      <c r="D66" s="60">
        <f t="shared" si="6"/>
        <v>1.3844765422248662E-2</v>
      </c>
      <c r="E66" s="2">
        <f t="shared" si="7"/>
        <v>2.0039260986473201E-4</v>
      </c>
      <c r="F66" s="10">
        <v>41865</v>
      </c>
      <c r="G66">
        <v>1715.7059999999999</v>
      </c>
      <c r="U66" s="10">
        <v>42086</v>
      </c>
      <c r="V66" s="16">
        <v>2.5817657428793042</v>
      </c>
      <c r="W66" s="44">
        <f>MAX($V$6:V66)</f>
        <v>3.5699416194808564</v>
      </c>
      <c r="X66" s="2">
        <f t="shared" si="0"/>
        <v>-0.27680449204243673</v>
      </c>
      <c r="Y66" s="44">
        <f t="shared" si="16"/>
        <v>1.3844765422248662E-2</v>
      </c>
      <c r="Z66" s="44">
        <f t="shared" si="9"/>
        <v>1.9167752959709216E-4</v>
      </c>
      <c r="AB66" s="10">
        <v>41865</v>
      </c>
      <c r="AC66">
        <v>1715.7059999999999</v>
      </c>
      <c r="AD66" s="45">
        <f>MAX($AC$6:AC66)</f>
        <v>1764.116</v>
      </c>
      <c r="AE66" s="45">
        <f t="shared" si="13"/>
        <v>-2.7441506114110448E-2</v>
      </c>
      <c r="AF66" s="45">
        <f t="shared" si="14"/>
        <v>4.0778633119880059E-3</v>
      </c>
      <c r="AG66" s="45">
        <f t="shared" si="15"/>
        <v>1.6628969191257788E-5</v>
      </c>
      <c r="AI66" s="10">
        <v>41865</v>
      </c>
      <c r="AJ66" s="9">
        <f t="shared" si="4"/>
        <v>3.1878595648855068</v>
      </c>
      <c r="AK66" s="46">
        <f t="shared" si="5"/>
        <v>1715.7059999999999</v>
      </c>
      <c r="AL66" s="46">
        <f t="shared" si="10"/>
        <v>0</v>
      </c>
      <c r="AM66" s="46">
        <f t="shared" si="11"/>
        <v>4.0778633119880059E-3</v>
      </c>
      <c r="AN66" s="23">
        <f t="shared" si="12"/>
        <v>-4.0778633119880059E-3</v>
      </c>
    </row>
    <row r="67" spans="2:40" x14ac:dyDescent="0.25">
      <c r="B67" s="10">
        <v>42087</v>
      </c>
      <c r="C67" s="16">
        <v>2.5828999581425283</v>
      </c>
      <c r="D67" s="60">
        <f t="shared" si="6"/>
        <v>4.393176516312991E-4</v>
      </c>
      <c r="E67" s="2">
        <f t="shared" si="7"/>
        <v>5.6334316944940897E-7</v>
      </c>
      <c r="F67" s="10">
        <v>41866</v>
      </c>
      <c r="G67">
        <v>1714.2349999999999</v>
      </c>
      <c r="U67" s="10">
        <v>42087</v>
      </c>
      <c r="V67" s="16">
        <v>2.5828999581425283</v>
      </c>
      <c r="W67" s="44">
        <f>MAX($V$6:V67)</f>
        <v>3.5699416194808564</v>
      </c>
      <c r="X67" s="2">
        <f t="shared" si="0"/>
        <v>-0.27648677949021039</v>
      </c>
      <c r="Y67" s="44">
        <f t="shared" si="16"/>
        <v>4.393176516312991E-4</v>
      </c>
      <c r="Z67" s="44">
        <f t="shared" si="9"/>
        <v>1.9299999903483949E-7</v>
      </c>
      <c r="AB67" s="10">
        <v>41866</v>
      </c>
      <c r="AC67">
        <v>1714.2349999999999</v>
      </c>
      <c r="AD67" s="45">
        <f>MAX($AC$6:AC67)</f>
        <v>1764.116</v>
      </c>
      <c r="AE67" s="45">
        <f t="shared" si="13"/>
        <v>-2.8275351507497271E-2</v>
      </c>
      <c r="AF67" s="45">
        <f t="shared" si="14"/>
        <v>-8.5737299980304105E-4</v>
      </c>
      <c r="AG67" s="45">
        <f t="shared" si="15"/>
        <v>7.3508846079126538E-7</v>
      </c>
      <c r="AI67" s="10">
        <v>41866</v>
      </c>
      <c r="AJ67" s="9">
        <f t="shared" si="4"/>
        <v>3.1878595648855068</v>
      </c>
      <c r="AK67" s="46">
        <f t="shared" si="5"/>
        <v>1714.2349999999999</v>
      </c>
      <c r="AL67" s="46">
        <f t="shared" si="10"/>
        <v>0</v>
      </c>
      <c r="AM67" s="46">
        <f t="shared" si="11"/>
        <v>-8.5737299980304105E-4</v>
      </c>
      <c r="AN67" s="23">
        <f t="shared" si="12"/>
        <v>8.5737299980304105E-4</v>
      </c>
    </row>
    <row r="68" spans="2:40" x14ac:dyDescent="0.25">
      <c r="B68" s="10">
        <v>42088</v>
      </c>
      <c r="C68" s="16">
        <v>2.5445720967795649</v>
      </c>
      <c r="D68" s="60">
        <f t="shared" si="6"/>
        <v>-1.4839080871922983E-2</v>
      </c>
      <c r="E68" s="2">
        <f t="shared" si="7"/>
        <v>2.1105803688872355E-4</v>
      </c>
      <c r="F68" s="10">
        <v>41869</v>
      </c>
      <c r="G68">
        <v>1727.376</v>
      </c>
      <c r="Q68" s="15"/>
      <c r="U68" s="10">
        <v>42088</v>
      </c>
      <c r="V68" s="16">
        <v>2.5445720967795649</v>
      </c>
      <c r="W68" s="44">
        <f>MAX($V$6:V68)</f>
        <v>3.5699416194808564</v>
      </c>
      <c r="X68" s="2">
        <f t="shared" si="0"/>
        <v>-0.28722305068126064</v>
      </c>
      <c r="Y68" s="44">
        <f t="shared" si="16"/>
        <v>-1.4839080871922983E-2</v>
      </c>
      <c r="Z68" s="44">
        <f t="shared" si="9"/>
        <v>2.2019832112347054E-4</v>
      </c>
      <c r="AB68" s="10">
        <v>41869</v>
      </c>
      <c r="AC68">
        <v>1727.376</v>
      </c>
      <c r="AD68" s="45">
        <f>MAX($AC$6:AC68)</f>
        <v>1764.116</v>
      </c>
      <c r="AE68" s="45">
        <f t="shared" si="13"/>
        <v>-2.0826294869498385E-2</v>
      </c>
      <c r="AF68" s="45">
        <f t="shared" si="14"/>
        <v>7.6658101135491652E-3</v>
      </c>
      <c r="AG68" s="45">
        <f t="shared" si="15"/>
        <v>5.8764644696992665E-5</v>
      </c>
      <c r="AI68" s="10">
        <v>41869</v>
      </c>
      <c r="AJ68" s="9">
        <f t="shared" si="4"/>
        <v>3.1878595648855068</v>
      </c>
      <c r="AK68" s="46">
        <f t="shared" si="5"/>
        <v>1727.376</v>
      </c>
      <c r="AL68" s="46">
        <f t="shared" si="10"/>
        <v>0</v>
      </c>
      <c r="AM68" s="46">
        <f t="shared" si="11"/>
        <v>7.6658101135491652E-3</v>
      </c>
      <c r="AN68" s="23">
        <f t="shared" si="12"/>
        <v>-7.6658101135491652E-3</v>
      </c>
    </row>
    <row r="69" spans="2:40" ht="15" customHeight="1" x14ac:dyDescent="0.25">
      <c r="B69" s="10">
        <v>42089</v>
      </c>
      <c r="C69" s="16">
        <v>2.5382010994123108</v>
      </c>
      <c r="D69" s="60">
        <f t="shared" si="6"/>
        <v>-2.5037598169520558E-3</v>
      </c>
      <c r="E69" s="2">
        <f t="shared" si="7"/>
        <v>4.8071245076200867E-6</v>
      </c>
      <c r="F69" s="10">
        <v>41870</v>
      </c>
      <c r="G69">
        <v>1734.87</v>
      </c>
      <c r="P69" s="15"/>
      <c r="U69" s="10">
        <v>42089</v>
      </c>
      <c r="V69" s="16">
        <v>2.5382010994123108</v>
      </c>
      <c r="W69" s="44">
        <f>MAX($V$6:V69)</f>
        <v>3.5699416194808564</v>
      </c>
      <c r="X69" s="2">
        <f t="shared" si="0"/>
        <v>-0.28900767296541452</v>
      </c>
      <c r="Y69" s="44">
        <f t="shared" si="16"/>
        <v>-2.5037598169520558E-3</v>
      </c>
      <c r="Z69" s="44">
        <f t="shared" si="9"/>
        <v>6.2688132209837925E-6</v>
      </c>
      <c r="AB69" s="10">
        <v>41870</v>
      </c>
      <c r="AC69">
        <v>1734.87</v>
      </c>
      <c r="AD69" s="45">
        <f>MAX($AC$6:AC69)</f>
        <v>1764.116</v>
      </c>
      <c r="AE69" s="45">
        <f t="shared" si="13"/>
        <v>-1.657827489802266E-2</v>
      </c>
      <c r="AF69" s="45">
        <f t="shared" si="14"/>
        <v>4.3383721899574734E-3</v>
      </c>
      <c r="AG69" s="45">
        <f t="shared" si="15"/>
        <v>1.8821473258596403E-5</v>
      </c>
      <c r="AI69" s="10">
        <v>41870</v>
      </c>
      <c r="AJ69" s="9">
        <f t="shared" si="4"/>
        <v>3.1878595648855068</v>
      </c>
      <c r="AK69" s="46">
        <f t="shared" si="5"/>
        <v>1734.87</v>
      </c>
      <c r="AL69" s="46">
        <f t="shared" si="10"/>
        <v>0</v>
      </c>
      <c r="AM69" s="46">
        <f t="shared" si="11"/>
        <v>4.3383721899574734E-3</v>
      </c>
      <c r="AN69" s="23">
        <f t="shared" si="12"/>
        <v>-4.3383721899574734E-3</v>
      </c>
    </row>
    <row r="70" spans="2:40" ht="15" customHeight="1" x14ac:dyDescent="0.25">
      <c r="B70" s="10">
        <v>42093</v>
      </c>
      <c r="C70" s="16">
        <v>2.5764837246406356</v>
      </c>
      <c r="D70" s="60">
        <f t="shared" si="6"/>
        <v>1.5082581611515655E-2</v>
      </c>
      <c r="E70" s="2">
        <f t="shared" si="7"/>
        <v>2.369698746806954E-4</v>
      </c>
      <c r="F70" s="10">
        <v>41871</v>
      </c>
      <c r="G70">
        <v>1735.7850000000001</v>
      </c>
      <c r="P70" s="15"/>
      <c r="U70" s="10">
        <v>42093</v>
      </c>
      <c r="V70" s="16">
        <v>2.5764837246406356</v>
      </c>
      <c r="W70" s="44">
        <f>MAX($V$6:V70)</f>
        <v>3.5699416194808564</v>
      </c>
      <c r="X70" s="2">
        <f t="shared" si="0"/>
        <v>-0.27828407316775394</v>
      </c>
      <c r="Y70" s="44">
        <f t="shared" si="16"/>
        <v>1.5082581611515655E-2</v>
      </c>
      <c r="Z70" s="44">
        <f t="shared" si="9"/>
        <v>2.2748426806803017E-4</v>
      </c>
      <c r="AB70" s="10">
        <v>41871</v>
      </c>
      <c r="AC70">
        <v>1735.7850000000001</v>
      </c>
      <c r="AD70" s="45">
        <f>MAX($AC$6:AC70)</f>
        <v>1764.116</v>
      </c>
      <c r="AE70" s="45">
        <f t="shared" si="13"/>
        <v>-1.605960152280228E-2</v>
      </c>
      <c r="AF70" s="45">
        <f t="shared" si="14"/>
        <v>5.2741703989367394E-4</v>
      </c>
      <c r="AG70" s="45">
        <f t="shared" si="15"/>
        <v>2.7816873397020527E-7</v>
      </c>
      <c r="AI70" s="10">
        <v>41871</v>
      </c>
      <c r="AJ70" s="9">
        <f t="shared" si="4"/>
        <v>3.1878595648855068</v>
      </c>
      <c r="AK70" s="46">
        <f t="shared" si="5"/>
        <v>1735.7850000000001</v>
      </c>
      <c r="AL70" s="46">
        <f t="shared" si="10"/>
        <v>0</v>
      </c>
      <c r="AM70" s="46">
        <f t="shared" si="11"/>
        <v>5.2741703989367394E-4</v>
      </c>
      <c r="AN70" s="23">
        <f t="shared" si="12"/>
        <v>-5.2741703989367394E-4</v>
      </c>
    </row>
    <row r="71" spans="2:40" x14ac:dyDescent="0.25">
      <c r="B71" s="10">
        <v>42094</v>
      </c>
      <c r="C71" s="16">
        <v>2.6298053423502497</v>
      </c>
      <c r="D71" s="60">
        <f t="shared" si="6"/>
        <v>2.0695499528937011E-2</v>
      </c>
      <c r="E71" s="2">
        <f t="shared" si="7"/>
        <v>4.4128328422942612E-4</v>
      </c>
      <c r="F71" s="10">
        <v>41872</v>
      </c>
      <c r="G71">
        <v>1741.883</v>
      </c>
      <c r="Q71" s="15"/>
      <c r="U71" s="10">
        <v>42094</v>
      </c>
      <c r="V71" s="16">
        <v>2.6298053423502497</v>
      </c>
      <c r="W71" s="44">
        <f>MAX($V$6:V71)</f>
        <v>3.5699416194808564</v>
      </c>
      <c r="X71" s="2">
        <f t="shared" ref="X71:X134" si="17">V71/W71-1</f>
        <v>-0.26334780154397097</v>
      </c>
      <c r="Y71" s="44">
        <f t="shared" si="16"/>
        <v>2.0695499528937011E-2</v>
      </c>
      <c r="Z71" s="44">
        <f t="shared" si="9"/>
        <v>4.2830370075223206E-4</v>
      </c>
      <c r="AB71" s="10">
        <v>41872</v>
      </c>
      <c r="AC71">
        <v>1741.883</v>
      </c>
      <c r="AD71" s="45">
        <f>MAX($AC$6:AC71)</f>
        <v>1764.116</v>
      </c>
      <c r="AE71" s="45">
        <f t="shared" si="13"/>
        <v>-1.2602912733629679E-2</v>
      </c>
      <c r="AF71" s="45">
        <f t="shared" si="14"/>
        <v>3.5131079021883949E-3</v>
      </c>
      <c r="AG71" s="45">
        <f t="shared" si="15"/>
        <v>1.2341927132418544E-5</v>
      </c>
      <c r="AI71" s="10">
        <v>41872</v>
      </c>
      <c r="AJ71" s="9">
        <f t="shared" ref="AJ71:AJ134" si="18">VLOOKUP(AI71,$U$6:$V$266,2,TRUE)</f>
        <v>3.1878595648855068</v>
      </c>
      <c r="AK71" s="46">
        <f t="shared" ref="AK71:AK134" si="19">VLOOKUP(AI71,$AB$6:$AC$266,2,TRUE)</f>
        <v>1741.883</v>
      </c>
      <c r="AL71" s="46">
        <f t="shared" si="10"/>
        <v>0</v>
      </c>
      <c r="AM71" s="46">
        <f t="shared" si="11"/>
        <v>3.5131079021883949E-3</v>
      </c>
      <c r="AN71" s="23">
        <f t="shared" si="12"/>
        <v>-3.5131079021883949E-3</v>
      </c>
    </row>
    <row r="72" spans="2:40" x14ac:dyDescent="0.25">
      <c r="B72" s="10">
        <v>42095</v>
      </c>
      <c r="C72" s="16">
        <v>2.6466467773099511</v>
      </c>
      <c r="D72" s="60">
        <f t="shared" ref="D72:D135" si="20">C72/C71-1</f>
        <v>6.4040614293718878E-3</v>
      </c>
      <c r="E72" s="2">
        <f t="shared" ref="E72:E135" si="21">(D72-AVERAGE($D$7:$D$146))^2</f>
        <v>4.5095330378758274E-5</v>
      </c>
      <c r="F72" s="10">
        <v>41873</v>
      </c>
      <c r="G72">
        <v>1735.9390000000001</v>
      </c>
      <c r="Q72" s="15"/>
      <c r="U72" s="10">
        <v>42095</v>
      </c>
      <c r="V72" s="16">
        <v>2.6466467773099511</v>
      </c>
      <c r="W72" s="44">
        <f>MAX($V$6:V72)</f>
        <v>3.5699416194808564</v>
      </c>
      <c r="X72" s="2">
        <f t="shared" si="17"/>
        <v>-0.2586302356129766</v>
      </c>
      <c r="Y72" s="44">
        <f t="shared" si="16"/>
        <v>6.4040614293718878E-3</v>
      </c>
      <c r="Z72" s="44">
        <f t="shared" ref="Z72:Z135" si="22">Y72^2</f>
        <v>4.1012002791168704E-5</v>
      </c>
      <c r="AB72" s="10">
        <v>41873</v>
      </c>
      <c r="AC72">
        <v>1735.9390000000001</v>
      </c>
      <c r="AD72" s="45">
        <f>MAX($AC$6:AC72)</f>
        <v>1764.116</v>
      </c>
      <c r="AE72" s="45">
        <f t="shared" si="13"/>
        <v>-1.5972305676043907E-2</v>
      </c>
      <c r="AF72" s="45">
        <f t="shared" si="14"/>
        <v>-3.4123991106176366E-3</v>
      </c>
      <c r="AG72" s="45">
        <f t="shared" si="15"/>
        <v>1.1644467690144037E-5</v>
      </c>
      <c r="AI72" s="10">
        <v>41873</v>
      </c>
      <c r="AJ72" s="9">
        <f t="shared" si="18"/>
        <v>3.1878595648855068</v>
      </c>
      <c r="AK72" s="46">
        <f t="shared" si="19"/>
        <v>1735.9390000000001</v>
      </c>
      <c r="AL72" s="46">
        <f t="shared" ref="AL72:AM135" si="23">AJ72/AJ71-1</f>
        <v>0</v>
      </c>
      <c r="AM72" s="46">
        <f t="shared" si="23"/>
        <v>-3.4123991106176366E-3</v>
      </c>
      <c r="AN72" s="23">
        <f t="shared" ref="AN72:AN135" si="24">AL72-AM72</f>
        <v>3.4123991106176366E-3</v>
      </c>
    </row>
    <row r="73" spans="2:40" x14ac:dyDescent="0.25">
      <c r="B73" s="10">
        <v>42096</v>
      </c>
      <c r="C73" s="16">
        <v>2.7230095424170115</v>
      </c>
      <c r="D73" s="60">
        <f t="shared" si="20"/>
        <v>2.8852646965106254E-2</v>
      </c>
      <c r="E73" s="2">
        <f t="shared" si="21"/>
        <v>8.505325508558608E-4</v>
      </c>
      <c r="F73" s="10">
        <v>41876</v>
      </c>
      <c r="G73">
        <v>1745.241</v>
      </c>
      <c r="U73" s="10">
        <v>42096</v>
      </c>
      <c r="V73" s="16">
        <v>2.7230095424170115</v>
      </c>
      <c r="W73" s="44">
        <f>MAX($V$6:V73)</f>
        <v>3.5699416194808564</v>
      </c>
      <c r="X73" s="2">
        <f t="shared" si="17"/>
        <v>-0.2372397555305138</v>
      </c>
      <c r="Y73" s="44">
        <f t="shared" si="16"/>
        <v>2.8852646965106254E-2</v>
      </c>
      <c r="Z73" s="44">
        <f t="shared" si="22"/>
        <v>8.3247523689305514E-4</v>
      </c>
      <c r="AB73" s="10">
        <v>41876</v>
      </c>
      <c r="AC73">
        <v>1745.241</v>
      </c>
      <c r="AD73" s="45">
        <f>MAX($AC$6:AC73)</f>
        <v>1764.116</v>
      </c>
      <c r="AE73" s="45">
        <f t="shared" si="13"/>
        <v>-1.0699409789378889E-2</v>
      </c>
      <c r="AF73" s="45">
        <f t="shared" si="14"/>
        <v>5.3584832185922249E-3</v>
      </c>
      <c r="AG73" s="45">
        <f t="shared" si="15"/>
        <v>2.8713342403934488E-5</v>
      </c>
      <c r="AI73" s="10">
        <v>41876</v>
      </c>
      <c r="AJ73" s="9">
        <f t="shared" si="18"/>
        <v>3.1878595648855068</v>
      </c>
      <c r="AK73" s="46">
        <f t="shared" si="19"/>
        <v>1745.241</v>
      </c>
      <c r="AL73" s="46">
        <f t="shared" si="23"/>
        <v>0</v>
      </c>
      <c r="AM73" s="46">
        <f t="shared" si="23"/>
        <v>5.3584832185922249E-3</v>
      </c>
      <c r="AN73" s="23">
        <f t="shared" si="24"/>
        <v>-5.3584832185922249E-3</v>
      </c>
    </row>
    <row r="74" spans="2:40" x14ac:dyDescent="0.25">
      <c r="B74" s="10">
        <v>42100</v>
      </c>
      <c r="C74" s="16">
        <v>2.7447964510544702</v>
      </c>
      <c r="D74" s="60">
        <f t="shared" si="20"/>
        <v>8.0010401352175187E-3</v>
      </c>
      <c r="E74" s="2">
        <f t="shared" si="21"/>
        <v>6.909407171478503E-5</v>
      </c>
      <c r="F74" s="10">
        <v>41877</v>
      </c>
      <c r="G74">
        <v>1749.144</v>
      </c>
      <c r="U74" s="10">
        <v>42100</v>
      </c>
      <c r="V74" s="16">
        <v>2.7447964510544702</v>
      </c>
      <c r="W74" s="44">
        <f>MAX($V$6:V74)</f>
        <v>3.5699416194808564</v>
      </c>
      <c r="X74" s="2">
        <f t="shared" si="17"/>
        <v>-0.23113688020096512</v>
      </c>
      <c r="Y74" s="44">
        <f t="shared" si="16"/>
        <v>8.0010401352175187E-3</v>
      </c>
      <c r="Z74" s="44">
        <f t="shared" si="22"/>
        <v>6.4016643245361576E-5</v>
      </c>
      <c r="AB74" s="10">
        <v>41877</v>
      </c>
      <c r="AC74">
        <v>1749.144</v>
      </c>
      <c r="AD74" s="45">
        <f>MAX($AC$6:AC74)</f>
        <v>1764.116</v>
      </c>
      <c r="AE74" s="45">
        <f t="shared" si="13"/>
        <v>-8.4869702445871109E-3</v>
      </c>
      <c r="AF74" s="45">
        <f t="shared" si="14"/>
        <v>2.236367355568758E-3</v>
      </c>
      <c r="AG74" s="45">
        <f t="shared" si="15"/>
        <v>5.0013389490535998E-6</v>
      </c>
      <c r="AI74" s="10">
        <v>41877</v>
      </c>
      <c r="AJ74" s="9">
        <f t="shared" si="18"/>
        <v>3.1878595648855068</v>
      </c>
      <c r="AK74" s="46">
        <f t="shared" si="19"/>
        <v>1749.144</v>
      </c>
      <c r="AL74" s="46">
        <f t="shared" si="23"/>
        <v>0</v>
      </c>
      <c r="AM74" s="46">
        <f t="shared" si="23"/>
        <v>2.236367355568758E-3</v>
      </c>
      <c r="AN74" s="23">
        <f t="shared" si="24"/>
        <v>-2.236367355568758E-3</v>
      </c>
    </row>
    <row r="75" spans="2:40" x14ac:dyDescent="0.25">
      <c r="B75" s="10">
        <v>42101</v>
      </c>
      <c r="C75" s="16">
        <v>2.775822568452682</v>
      </c>
      <c r="D75" s="60">
        <f t="shared" si="20"/>
        <v>1.1303613201005369E-2</v>
      </c>
      <c r="E75" s="2">
        <f t="shared" si="21"/>
        <v>1.3490491362681283E-4</v>
      </c>
      <c r="F75" s="10">
        <v>41878</v>
      </c>
      <c r="G75">
        <v>1750.6790000000001</v>
      </c>
      <c r="U75" s="10">
        <v>42101</v>
      </c>
      <c r="V75" s="16">
        <v>2.775822568452682</v>
      </c>
      <c r="W75" s="44">
        <f>MAX($V$6:V75)</f>
        <v>3.5699416194808564</v>
      </c>
      <c r="X75" s="2">
        <f t="shared" si="17"/>
        <v>-0.22244594889023861</v>
      </c>
      <c r="Y75" s="44">
        <f t="shared" si="16"/>
        <v>1.1303613201005369E-2</v>
      </c>
      <c r="Z75" s="44">
        <f t="shared" si="22"/>
        <v>1.2777167139794285E-4</v>
      </c>
      <c r="AB75" s="10">
        <v>41878</v>
      </c>
      <c r="AC75">
        <v>1750.6790000000001</v>
      </c>
      <c r="AD75" s="45">
        <f>MAX($AC$6:AC75)</f>
        <v>1764.116</v>
      </c>
      <c r="AE75" s="45">
        <f t="shared" ref="AE75:AE138" si="25">AC75/AD75-1</f>
        <v>-7.6168460577421548E-3</v>
      </c>
      <c r="AF75" s="45">
        <f t="shared" ref="AF75:AF138" si="26">AC75/AC74-1</f>
        <v>8.7757211527472734E-4</v>
      </c>
      <c r="AG75" s="45">
        <f t="shared" ref="AG75:AG138" si="27">AF75^2</f>
        <v>7.7013281750775928E-7</v>
      </c>
      <c r="AI75" s="10">
        <v>41878</v>
      </c>
      <c r="AJ75" s="9">
        <f t="shared" si="18"/>
        <v>3.1878595648855068</v>
      </c>
      <c r="AK75" s="46">
        <f t="shared" si="19"/>
        <v>1750.6790000000001</v>
      </c>
      <c r="AL75" s="46">
        <f t="shared" si="23"/>
        <v>0</v>
      </c>
      <c r="AM75" s="46">
        <f t="shared" si="23"/>
        <v>8.7757211527472734E-4</v>
      </c>
      <c r="AN75" s="23">
        <f t="shared" si="24"/>
        <v>-8.7757211527472734E-4</v>
      </c>
    </row>
    <row r="76" spans="2:40" x14ac:dyDescent="0.25">
      <c r="B76" s="10">
        <v>42102</v>
      </c>
      <c r="C76" s="16">
        <v>2.7807155138176216</v>
      </c>
      <c r="D76" s="60">
        <f t="shared" si="20"/>
        <v>1.7627010532115239E-3</v>
      </c>
      <c r="E76" s="2">
        <f t="shared" si="21"/>
        <v>4.3012491242196749E-6</v>
      </c>
      <c r="F76" s="10">
        <v>41879</v>
      </c>
      <c r="G76">
        <v>1744.346</v>
      </c>
      <c r="P76" s="14"/>
      <c r="U76" s="10">
        <v>42102</v>
      </c>
      <c r="V76" s="16">
        <v>2.7807155138176216</v>
      </c>
      <c r="W76" s="44">
        <f>MAX($V$6:V76)</f>
        <v>3.5699416194808564</v>
      </c>
      <c r="X76" s="2">
        <f t="shared" si="17"/>
        <v>-0.22107535354541863</v>
      </c>
      <c r="Y76" s="44">
        <f t="shared" si="16"/>
        <v>1.7627010532115239E-3</v>
      </c>
      <c r="Z76" s="44">
        <f t="shared" si="22"/>
        <v>3.1071150029930155E-6</v>
      </c>
      <c r="AB76" s="10">
        <v>41879</v>
      </c>
      <c r="AC76">
        <v>1744.346</v>
      </c>
      <c r="AD76" s="45">
        <f>MAX($AC$6:AC76)</f>
        <v>1764.116</v>
      </c>
      <c r="AE76" s="45">
        <f t="shared" si="25"/>
        <v>-1.1206746041643512E-2</v>
      </c>
      <c r="AF76" s="45">
        <f t="shared" si="26"/>
        <v>-3.6174535708717315E-3</v>
      </c>
      <c r="AG76" s="45">
        <f t="shared" si="27"/>
        <v>1.3085970337412641E-5</v>
      </c>
      <c r="AI76" s="10">
        <v>41879</v>
      </c>
      <c r="AJ76" s="9">
        <f t="shared" si="18"/>
        <v>3.3028387444112233</v>
      </c>
      <c r="AK76" s="46">
        <f t="shared" si="19"/>
        <v>1744.346</v>
      </c>
      <c r="AL76" s="46">
        <f t="shared" si="23"/>
        <v>3.6067830839294102E-2</v>
      </c>
      <c r="AM76" s="46">
        <f t="shared" si="23"/>
        <v>-3.6174535708717315E-3</v>
      </c>
      <c r="AN76" s="23">
        <f t="shared" si="24"/>
        <v>3.9685284410165833E-2</v>
      </c>
    </row>
    <row r="77" spans="2:40" x14ac:dyDescent="0.25">
      <c r="B77" s="10">
        <v>42103</v>
      </c>
      <c r="C77" s="16">
        <v>2.7774238445663513</v>
      </c>
      <c r="D77" s="60">
        <f t="shared" si="20"/>
        <v>-1.1837490152853958E-3</v>
      </c>
      <c r="E77" s="2">
        <f t="shared" si="21"/>
        <v>7.6126456397053089E-7</v>
      </c>
      <c r="F77" s="10">
        <v>41880</v>
      </c>
      <c r="G77">
        <v>1748.665</v>
      </c>
      <c r="U77" s="10">
        <v>42103</v>
      </c>
      <c r="V77" s="16">
        <v>2.7774238445663513</v>
      </c>
      <c r="W77" s="44">
        <f>MAX($V$6:V77)</f>
        <v>3.5699416194808564</v>
      </c>
      <c r="X77" s="2">
        <f t="shared" si="17"/>
        <v>-0.22199740482864072</v>
      </c>
      <c r="Y77" s="44">
        <f t="shared" si="16"/>
        <v>-1.1837490152853958E-3</v>
      </c>
      <c r="Z77" s="44">
        <f t="shared" si="22"/>
        <v>1.4012617311891442E-6</v>
      </c>
      <c r="AB77" s="10">
        <v>41880</v>
      </c>
      <c r="AC77">
        <v>1748.665</v>
      </c>
      <c r="AD77" s="45">
        <f>MAX($AC$6:AC77)</f>
        <v>1764.116</v>
      </c>
      <c r="AE77" s="45">
        <f t="shared" si="25"/>
        <v>-8.7584943393744785E-3</v>
      </c>
      <c r="AF77" s="45">
        <f t="shared" si="26"/>
        <v>2.4759996009966478E-3</v>
      </c>
      <c r="AG77" s="45">
        <f t="shared" si="27"/>
        <v>6.1305740241355592E-6</v>
      </c>
      <c r="AI77" s="10">
        <v>41880</v>
      </c>
      <c r="AJ77" s="9">
        <f t="shared" si="18"/>
        <v>3.3028387444112233</v>
      </c>
      <c r="AK77" s="46">
        <f t="shared" si="19"/>
        <v>1748.665</v>
      </c>
      <c r="AL77" s="46">
        <f t="shared" si="23"/>
        <v>0</v>
      </c>
      <c r="AM77" s="46">
        <f t="shared" si="23"/>
        <v>2.4759996009966478E-3</v>
      </c>
      <c r="AN77" s="23">
        <f t="shared" si="24"/>
        <v>-2.4759996009966478E-3</v>
      </c>
    </row>
    <row r="78" spans="2:40" x14ac:dyDescent="0.25">
      <c r="B78" s="10">
        <v>42107</v>
      </c>
      <c r="C78" s="16">
        <v>2.7939430546999606</v>
      </c>
      <c r="D78" s="60">
        <f t="shared" si="20"/>
        <v>5.9476734766019668E-3</v>
      </c>
      <c r="E78" s="2">
        <f t="shared" si="21"/>
        <v>3.9174051118954631E-5</v>
      </c>
      <c r="F78" s="10">
        <v>41883</v>
      </c>
      <c r="G78">
        <v>1748.31</v>
      </c>
      <c r="U78" s="10">
        <v>42107</v>
      </c>
      <c r="V78" s="16">
        <v>2.7939430546999606</v>
      </c>
      <c r="W78" s="44">
        <f>MAX($V$6:V78)</f>
        <v>3.5699416194808564</v>
      </c>
      <c r="X78" s="2">
        <f t="shared" si="17"/>
        <v>-0.21737009942861252</v>
      </c>
      <c r="Y78" s="44">
        <f t="shared" si="16"/>
        <v>5.9476734766019668E-3</v>
      </c>
      <c r="Z78" s="44">
        <f t="shared" si="22"/>
        <v>3.5374819784274525E-5</v>
      </c>
      <c r="AB78" s="10">
        <v>41883</v>
      </c>
      <c r="AC78">
        <v>1748.31</v>
      </c>
      <c r="AD78" s="45">
        <f>MAX($AC$6:AC78)</f>
        <v>1764.116</v>
      </c>
      <c r="AE78" s="45">
        <f t="shared" si="25"/>
        <v>-8.9597282718369975E-3</v>
      </c>
      <c r="AF78" s="45">
        <f t="shared" si="26"/>
        <v>-2.0301201202055363E-4</v>
      </c>
      <c r="AG78" s="45">
        <f t="shared" si="27"/>
        <v>4.121387702463341E-8</v>
      </c>
      <c r="AI78" s="10">
        <v>41883</v>
      </c>
      <c r="AJ78" s="9">
        <f t="shared" si="18"/>
        <v>3.3028387444112233</v>
      </c>
      <c r="AK78" s="46">
        <f t="shared" si="19"/>
        <v>1748.31</v>
      </c>
      <c r="AL78" s="46">
        <f t="shared" si="23"/>
        <v>0</v>
      </c>
      <c r="AM78" s="46">
        <f t="shared" si="23"/>
        <v>-2.0301201202055363E-4</v>
      </c>
      <c r="AN78" s="23">
        <f t="shared" si="24"/>
        <v>2.0301201202055363E-4</v>
      </c>
    </row>
    <row r="79" spans="2:40" x14ac:dyDescent="0.25">
      <c r="B79" s="10">
        <v>42108</v>
      </c>
      <c r="C79" s="16">
        <v>2.7981928969089949</v>
      </c>
      <c r="D79" s="60">
        <f t="shared" si="20"/>
        <v>1.5210912054506309E-3</v>
      </c>
      <c r="E79" s="2">
        <f t="shared" si="21"/>
        <v>3.3574532243995029E-6</v>
      </c>
      <c r="F79" s="10">
        <v>41884</v>
      </c>
      <c r="G79">
        <v>1747.201</v>
      </c>
      <c r="U79" s="10">
        <v>42108</v>
      </c>
      <c r="V79" s="16">
        <v>2.7981928969089949</v>
      </c>
      <c r="W79" s="44">
        <f>MAX($V$6:V79)</f>
        <v>3.5699416194808564</v>
      </c>
      <c r="X79" s="2">
        <f t="shared" si="17"/>
        <v>-0.21617964796973066</v>
      </c>
      <c r="Y79" s="44">
        <f t="shared" si="16"/>
        <v>1.5210912054506309E-3</v>
      </c>
      <c r="Z79" s="44">
        <f t="shared" si="22"/>
        <v>2.3137184552992535E-6</v>
      </c>
      <c r="AB79" s="10">
        <v>41884</v>
      </c>
      <c r="AC79">
        <v>1747.201</v>
      </c>
      <c r="AD79" s="45">
        <f>MAX($AC$6:AC79)</f>
        <v>1764.116</v>
      </c>
      <c r="AE79" s="45">
        <f t="shared" si="25"/>
        <v>-9.5883717397268198E-3</v>
      </c>
      <c r="AF79" s="45">
        <f t="shared" si="26"/>
        <v>-6.3432686422881801E-4</v>
      </c>
      <c r="AG79" s="45">
        <f t="shared" si="27"/>
        <v>4.0237057068236532E-7</v>
      </c>
      <c r="AI79" s="10">
        <v>41884</v>
      </c>
      <c r="AJ79" s="9">
        <f t="shared" si="18"/>
        <v>3.3028387444112233</v>
      </c>
      <c r="AK79" s="46">
        <f t="shared" si="19"/>
        <v>1747.201</v>
      </c>
      <c r="AL79" s="46">
        <f t="shared" si="23"/>
        <v>0</v>
      </c>
      <c r="AM79" s="46">
        <f t="shared" si="23"/>
        <v>-6.3432686422881801E-4</v>
      </c>
      <c r="AN79" s="23">
        <f t="shared" si="24"/>
        <v>6.3432686422881801E-4</v>
      </c>
    </row>
    <row r="80" spans="2:40" x14ac:dyDescent="0.25">
      <c r="B80" s="10">
        <v>42109</v>
      </c>
      <c r="C80" s="16">
        <v>2.848520271824651</v>
      </c>
      <c r="D80" s="60">
        <f t="shared" si="20"/>
        <v>1.7985670312882895E-2</v>
      </c>
      <c r="E80" s="2">
        <f t="shared" si="21"/>
        <v>3.3477708255237181E-4</v>
      </c>
      <c r="F80" s="10">
        <v>41885</v>
      </c>
      <c r="G80">
        <v>1751.973</v>
      </c>
      <c r="U80" s="10">
        <v>42109</v>
      </c>
      <c r="V80" s="16">
        <v>2.848520271824651</v>
      </c>
      <c r="W80" s="44">
        <f>MAX($V$6:V80)</f>
        <v>3.5699416194808564</v>
      </c>
      <c r="X80" s="2">
        <f t="shared" si="17"/>
        <v>-0.20208211353358629</v>
      </c>
      <c r="Y80" s="44">
        <f t="shared" si="16"/>
        <v>1.7985670312882895E-2</v>
      </c>
      <c r="Z80" s="44">
        <f t="shared" si="22"/>
        <v>3.2348433660371709E-4</v>
      </c>
      <c r="AB80" s="10">
        <v>41885</v>
      </c>
      <c r="AC80">
        <v>1751.973</v>
      </c>
      <c r="AD80" s="45">
        <f>MAX($AC$6:AC80)</f>
        <v>1764.116</v>
      </c>
      <c r="AE80" s="45">
        <f t="shared" si="25"/>
        <v>-6.8833342025127475E-3</v>
      </c>
      <c r="AF80" s="45">
        <f t="shared" si="26"/>
        <v>2.7312255430256283E-3</v>
      </c>
      <c r="AG80" s="45">
        <f t="shared" si="27"/>
        <v>7.4595929668756379E-6</v>
      </c>
      <c r="AI80" s="10">
        <v>41885</v>
      </c>
      <c r="AJ80" s="9">
        <f t="shared" si="18"/>
        <v>3.3028387444112233</v>
      </c>
      <c r="AK80" s="46">
        <f t="shared" si="19"/>
        <v>1751.973</v>
      </c>
      <c r="AL80" s="46">
        <f t="shared" si="23"/>
        <v>0</v>
      </c>
      <c r="AM80" s="46">
        <f t="shared" si="23"/>
        <v>2.7312255430256283E-3</v>
      </c>
      <c r="AN80" s="23">
        <f t="shared" si="24"/>
        <v>-2.7312255430256283E-3</v>
      </c>
    </row>
    <row r="81" spans="2:40" x14ac:dyDescent="0.25">
      <c r="B81" s="10">
        <v>42110</v>
      </c>
      <c r="C81" s="16">
        <v>2.9450425138228717</v>
      </c>
      <c r="D81" s="60">
        <f t="shared" si="20"/>
        <v>3.3885046546076492E-2</v>
      </c>
      <c r="E81" s="2">
        <f t="shared" si="21"/>
        <v>1.1693863042676435E-3</v>
      </c>
      <c r="F81" s="10">
        <v>41886</v>
      </c>
      <c r="G81">
        <v>1748.5930000000001</v>
      </c>
      <c r="U81" s="10">
        <v>42110</v>
      </c>
      <c r="V81" s="16">
        <v>2.9450425138228717</v>
      </c>
      <c r="W81" s="44">
        <f>MAX($V$6:V81)</f>
        <v>3.5699416194808564</v>
      </c>
      <c r="X81" s="2">
        <f t="shared" si="17"/>
        <v>-0.17504462881072491</v>
      </c>
      <c r="Y81" s="44">
        <f t="shared" si="16"/>
        <v>3.3885046546076492E-2</v>
      </c>
      <c r="Z81" s="44">
        <f t="shared" si="22"/>
        <v>1.1481963794297704E-3</v>
      </c>
      <c r="AB81" s="10">
        <v>41886</v>
      </c>
      <c r="AC81">
        <v>1748.5930000000001</v>
      </c>
      <c r="AD81" s="45">
        <f>MAX($AC$6:AC81)</f>
        <v>1764.116</v>
      </c>
      <c r="AE81" s="45">
        <f t="shared" si="25"/>
        <v>-8.7993079820147813E-3</v>
      </c>
      <c r="AF81" s="45">
        <f t="shared" si="26"/>
        <v>-1.9292534759381974E-3</v>
      </c>
      <c r="AG81" s="45">
        <f t="shared" si="27"/>
        <v>3.7220189744196168E-6</v>
      </c>
      <c r="AI81" s="10">
        <v>41886</v>
      </c>
      <c r="AJ81" s="9">
        <f t="shared" si="18"/>
        <v>3.489494681355187</v>
      </c>
      <c r="AK81" s="46">
        <f t="shared" si="19"/>
        <v>1748.5930000000001</v>
      </c>
      <c r="AL81" s="46">
        <f t="shared" si="23"/>
        <v>5.6513790526348417E-2</v>
      </c>
      <c r="AM81" s="46">
        <f t="shared" si="23"/>
        <v>-1.9292534759381974E-3</v>
      </c>
      <c r="AN81" s="23">
        <f t="shared" si="24"/>
        <v>5.8443044002286615E-2</v>
      </c>
    </row>
    <row r="82" spans="2:40" x14ac:dyDescent="0.25">
      <c r="B82" s="10">
        <v>42114</v>
      </c>
      <c r="C82" s="16">
        <v>2.948447873082225</v>
      </c>
      <c r="D82" s="60">
        <f t="shared" si="20"/>
        <v>1.1563022412646173E-3</v>
      </c>
      <c r="E82" s="2">
        <f t="shared" si="21"/>
        <v>2.1536927065043525E-6</v>
      </c>
      <c r="F82" s="10">
        <v>41887</v>
      </c>
      <c r="G82">
        <v>1750.605</v>
      </c>
      <c r="U82" s="10">
        <v>42114</v>
      </c>
      <c r="V82" s="16">
        <v>2.948447873082225</v>
      </c>
      <c r="W82" s="44">
        <f>MAX($V$6:V82)</f>
        <v>3.5699416194808564</v>
      </c>
      <c r="X82" s="2">
        <f t="shared" si="17"/>
        <v>-0.17409073106607542</v>
      </c>
      <c r="Y82" s="44">
        <f t="shared" si="16"/>
        <v>1.1563022412646173E-3</v>
      </c>
      <c r="Z82" s="44">
        <f t="shared" si="22"/>
        <v>1.3370348731535773E-6</v>
      </c>
      <c r="AB82" s="10">
        <v>41887</v>
      </c>
      <c r="AC82">
        <v>1750.605</v>
      </c>
      <c r="AD82" s="45">
        <f>MAX($AC$6:AC82)</f>
        <v>1764.116</v>
      </c>
      <c r="AE82" s="45">
        <f t="shared" si="25"/>
        <v>-7.6587934126780555E-3</v>
      </c>
      <c r="AF82" s="45">
        <f t="shared" si="26"/>
        <v>1.1506393997917641E-3</v>
      </c>
      <c r="AG82" s="45">
        <f t="shared" si="27"/>
        <v>1.3239710283531512E-6</v>
      </c>
      <c r="AI82" s="10">
        <v>41887</v>
      </c>
      <c r="AJ82" s="9">
        <f t="shared" si="18"/>
        <v>3.489494681355187</v>
      </c>
      <c r="AK82" s="46">
        <f t="shared" si="19"/>
        <v>1750.605</v>
      </c>
      <c r="AL82" s="46">
        <f t="shared" si="23"/>
        <v>0</v>
      </c>
      <c r="AM82" s="46">
        <f t="shared" si="23"/>
        <v>1.1506393997917641E-3</v>
      </c>
      <c r="AN82" s="23">
        <f t="shared" si="24"/>
        <v>-1.1506393997917641E-3</v>
      </c>
    </row>
    <row r="83" spans="2:40" x14ac:dyDescent="0.25">
      <c r="B83" s="10">
        <v>42115</v>
      </c>
      <c r="C83" s="16">
        <v>2.9663247690661811</v>
      </c>
      <c r="D83" s="60">
        <f t="shared" si="20"/>
        <v>6.0631548372154231E-3</v>
      </c>
      <c r="E83" s="2">
        <f t="shared" si="21"/>
        <v>4.063296373387037E-5</v>
      </c>
      <c r="F83" s="10">
        <v>41890</v>
      </c>
      <c r="G83">
        <v>1744.3019999999999</v>
      </c>
      <c r="U83" s="10">
        <v>42115</v>
      </c>
      <c r="V83" s="16">
        <v>2.9663247690661811</v>
      </c>
      <c r="W83" s="44">
        <f>MAX($V$6:V83)</f>
        <v>3.5699416194808564</v>
      </c>
      <c r="X83" s="2">
        <f t="shared" si="17"/>
        <v>-0.16908311528703757</v>
      </c>
      <c r="Y83" s="44">
        <f t="shared" si="16"/>
        <v>6.0631548372154231E-3</v>
      </c>
      <c r="Z83" s="44">
        <f t="shared" si="22"/>
        <v>3.6761846580048782E-5</v>
      </c>
      <c r="AB83" s="10">
        <v>41890</v>
      </c>
      <c r="AC83">
        <v>1744.3019999999999</v>
      </c>
      <c r="AD83" s="45">
        <f>MAX($AC$6:AC83)</f>
        <v>1764.116</v>
      </c>
      <c r="AE83" s="45">
        <f t="shared" si="25"/>
        <v>-1.1231687712145999E-2</v>
      </c>
      <c r="AF83" s="45">
        <f t="shared" si="26"/>
        <v>-3.6004695519549212E-3</v>
      </c>
      <c r="AG83" s="45">
        <f t="shared" si="27"/>
        <v>1.2963380994554471E-5</v>
      </c>
      <c r="AI83" s="10">
        <v>41890</v>
      </c>
      <c r="AJ83" s="9">
        <f t="shared" si="18"/>
        <v>3.489494681355187</v>
      </c>
      <c r="AK83" s="46">
        <f t="shared" si="19"/>
        <v>1744.3019999999999</v>
      </c>
      <c r="AL83" s="46">
        <f t="shared" si="23"/>
        <v>0</v>
      </c>
      <c r="AM83" s="46">
        <f t="shared" si="23"/>
        <v>-3.6004695519549212E-3</v>
      </c>
      <c r="AN83" s="23">
        <f t="shared" si="24"/>
        <v>3.6004695519549212E-3</v>
      </c>
    </row>
    <row r="84" spans="2:40" x14ac:dyDescent="0.25">
      <c r="B84" s="10">
        <v>42116</v>
      </c>
      <c r="C84" s="16">
        <v>2.9831643767836891</v>
      </c>
      <c r="D84" s="60">
        <f t="shared" si="20"/>
        <v>5.6769265095706345E-3</v>
      </c>
      <c r="E84" s="2">
        <f t="shared" si="21"/>
        <v>3.5858189055901286E-5</v>
      </c>
      <c r="F84" s="10">
        <v>41891</v>
      </c>
      <c r="G84">
        <v>1733.2070000000001</v>
      </c>
      <c r="U84" s="10">
        <v>42116</v>
      </c>
      <c r="V84" s="16">
        <v>2.9831643767836891</v>
      </c>
      <c r="W84" s="44">
        <f>MAX($V$6:V84)</f>
        <v>3.5699416194808564</v>
      </c>
      <c r="X84" s="2">
        <f t="shared" si="17"/>
        <v>-0.16436606119696073</v>
      </c>
      <c r="Y84" s="44">
        <f t="shared" si="16"/>
        <v>5.6769265095706345E-3</v>
      </c>
      <c r="Z84" s="44">
        <f t="shared" si="22"/>
        <v>3.2227494595065826E-5</v>
      </c>
      <c r="AB84" s="10">
        <v>41891</v>
      </c>
      <c r="AC84">
        <v>1733.2070000000001</v>
      </c>
      <c r="AD84" s="45">
        <f>MAX($AC$6:AC84)</f>
        <v>1764.116</v>
      </c>
      <c r="AE84" s="45">
        <f t="shared" si="25"/>
        <v>-1.7520956671783439E-2</v>
      </c>
      <c r="AF84" s="45">
        <f t="shared" si="26"/>
        <v>-6.3607104733010011E-3</v>
      </c>
      <c r="AG84" s="45">
        <f t="shared" si="27"/>
        <v>4.0458637725161048E-5</v>
      </c>
      <c r="AI84" s="10">
        <v>41891</v>
      </c>
      <c r="AJ84" s="9">
        <f t="shared" si="18"/>
        <v>3.489494681355187</v>
      </c>
      <c r="AK84" s="46">
        <f t="shared" si="19"/>
        <v>1733.2070000000001</v>
      </c>
      <c r="AL84" s="46">
        <f t="shared" si="23"/>
        <v>0</v>
      </c>
      <c r="AM84" s="46">
        <f t="shared" si="23"/>
        <v>-6.3607104733010011E-3</v>
      </c>
      <c r="AN84" s="23">
        <f t="shared" si="24"/>
        <v>6.3607104733010011E-3</v>
      </c>
    </row>
    <row r="85" spans="2:40" x14ac:dyDescent="0.25">
      <c r="B85" s="10">
        <v>42117</v>
      </c>
      <c r="C85" s="16">
        <v>2.9391202649209713</v>
      </c>
      <c r="D85" s="60">
        <f t="shared" si="20"/>
        <v>-1.4764225600670366E-2</v>
      </c>
      <c r="E85" s="2">
        <f t="shared" si="21"/>
        <v>2.0888866989838894E-4</v>
      </c>
      <c r="F85" s="10">
        <v>41892</v>
      </c>
      <c r="G85">
        <v>1735.7860000000001</v>
      </c>
      <c r="U85" s="10">
        <v>42117</v>
      </c>
      <c r="V85" s="16">
        <v>2.9391202649209713</v>
      </c>
      <c r="W85" s="44">
        <f>MAX($V$6:V85)</f>
        <v>3.5699416194808564</v>
      </c>
      <c r="X85" s="2">
        <f t="shared" si="17"/>
        <v>-0.17670354918902553</v>
      </c>
      <c r="Y85" s="44">
        <f t="shared" si="16"/>
        <v>-1.4764225600670366E-2</v>
      </c>
      <c r="Z85" s="44">
        <f t="shared" si="22"/>
        <v>2.1798235758749025E-4</v>
      </c>
      <c r="AB85" s="10">
        <v>41892</v>
      </c>
      <c r="AC85">
        <v>1735.7860000000001</v>
      </c>
      <c r="AD85" s="45">
        <f>MAX($AC$6:AC85)</f>
        <v>1764.116</v>
      </c>
      <c r="AE85" s="45">
        <f t="shared" si="25"/>
        <v>-1.6059034666654481E-2</v>
      </c>
      <c r="AF85" s="45">
        <f t="shared" si="26"/>
        <v>1.4879930671869435E-3</v>
      </c>
      <c r="AG85" s="45">
        <f t="shared" si="27"/>
        <v>2.2141233679964075E-6</v>
      </c>
      <c r="AI85" s="10">
        <v>41892</v>
      </c>
      <c r="AJ85" s="9">
        <f t="shared" si="18"/>
        <v>3.489494681355187</v>
      </c>
      <c r="AK85" s="46">
        <f t="shared" si="19"/>
        <v>1735.7860000000001</v>
      </c>
      <c r="AL85" s="46">
        <f t="shared" si="23"/>
        <v>0</v>
      </c>
      <c r="AM85" s="46">
        <f t="shared" si="23"/>
        <v>1.4879930671869435E-3</v>
      </c>
      <c r="AN85" s="23">
        <f t="shared" si="24"/>
        <v>-1.4879930671869435E-3</v>
      </c>
    </row>
    <row r="86" spans="2:40" x14ac:dyDescent="0.25">
      <c r="B86" s="10">
        <v>42121</v>
      </c>
      <c r="C86" s="16">
        <v>2.9767912285395228</v>
      </c>
      <c r="D86" s="60">
        <f t="shared" si="20"/>
        <v>1.281708818389049E-2</v>
      </c>
      <c r="E86" s="2">
        <f t="shared" si="21"/>
        <v>1.7235311251693781E-4</v>
      </c>
      <c r="F86" s="10">
        <v>41893</v>
      </c>
      <c r="G86">
        <v>1736.9939999999999</v>
      </c>
      <c r="U86" s="10">
        <v>42121</v>
      </c>
      <c r="V86" s="16">
        <v>2.9767912285395228</v>
      </c>
      <c r="W86" s="44">
        <f>MAX($V$6:V86)</f>
        <v>3.5699416194808564</v>
      </c>
      <c r="X86" s="2">
        <f t="shared" si="17"/>
        <v>-0.16615128597749729</v>
      </c>
      <c r="Y86" s="44">
        <f t="shared" si="16"/>
        <v>1.281708818389049E-2</v>
      </c>
      <c r="Z86" s="44">
        <f t="shared" si="22"/>
        <v>1.6427774951362524E-4</v>
      </c>
      <c r="AB86" s="10">
        <v>41893</v>
      </c>
      <c r="AC86">
        <v>1736.9939999999999</v>
      </c>
      <c r="AD86" s="45">
        <f>MAX($AC$6:AC86)</f>
        <v>1764.116</v>
      </c>
      <c r="AE86" s="45">
        <f t="shared" si="25"/>
        <v>-1.537427244013434E-2</v>
      </c>
      <c r="AF86" s="45">
        <f t="shared" si="26"/>
        <v>6.9593832419423407E-4</v>
      </c>
      <c r="AG86" s="45">
        <f t="shared" si="27"/>
        <v>4.8433015108227884E-7</v>
      </c>
      <c r="AI86" s="10">
        <v>41893</v>
      </c>
      <c r="AJ86" s="9">
        <f t="shared" si="18"/>
        <v>3.4464695932935263</v>
      </c>
      <c r="AK86" s="46">
        <f t="shared" si="19"/>
        <v>1736.9939999999999</v>
      </c>
      <c r="AL86" s="46">
        <f t="shared" si="23"/>
        <v>-1.2329890712127867E-2</v>
      </c>
      <c r="AM86" s="46">
        <f t="shared" si="23"/>
        <v>6.9593832419423407E-4</v>
      </c>
      <c r="AN86" s="23">
        <f t="shared" si="24"/>
        <v>-1.3025829036322101E-2</v>
      </c>
    </row>
    <row r="87" spans="2:40" x14ac:dyDescent="0.25">
      <c r="B87" s="10">
        <v>42122</v>
      </c>
      <c r="C87" s="16">
        <v>3.0033279440509588</v>
      </c>
      <c r="D87" s="60">
        <f t="shared" si="20"/>
        <v>8.9145369876864056E-3</v>
      </c>
      <c r="E87" s="2">
        <f t="shared" si="21"/>
        <v>8.511503946124505E-5</v>
      </c>
      <c r="F87" s="10">
        <v>41894</v>
      </c>
      <c r="G87">
        <v>1729.4960000000001</v>
      </c>
      <c r="Q87" s="8"/>
      <c r="U87" s="10">
        <v>42122</v>
      </c>
      <c r="V87" s="16">
        <v>3.0033279440509588</v>
      </c>
      <c r="W87" s="44">
        <f>MAX($V$6:V87)</f>
        <v>3.5699416194808564</v>
      </c>
      <c r="X87" s="2">
        <f t="shared" si="17"/>
        <v>-0.15871791077420894</v>
      </c>
      <c r="Y87" s="44">
        <f t="shared" si="16"/>
        <v>8.9145369876864056E-3</v>
      </c>
      <c r="Z87" s="44">
        <f t="shared" si="22"/>
        <v>7.9468969704829013E-5</v>
      </c>
      <c r="AB87" s="10">
        <v>41894</v>
      </c>
      <c r="AC87">
        <v>1729.4960000000001</v>
      </c>
      <c r="AD87" s="45">
        <f>MAX($AC$6:AC87)</f>
        <v>1764.116</v>
      </c>
      <c r="AE87" s="45">
        <f t="shared" si="25"/>
        <v>-1.962455983620115E-2</v>
      </c>
      <c r="AF87" s="45">
        <f t="shared" si="26"/>
        <v>-4.3166527921223441E-3</v>
      </c>
      <c r="AG87" s="45">
        <f t="shared" si="27"/>
        <v>1.8633491327737629E-5</v>
      </c>
      <c r="AI87" s="10">
        <v>41894</v>
      </c>
      <c r="AJ87" s="9">
        <f t="shared" si="18"/>
        <v>3.4464695932935263</v>
      </c>
      <c r="AK87" s="46">
        <f t="shared" si="19"/>
        <v>1729.4960000000001</v>
      </c>
      <c r="AL87" s="46">
        <f t="shared" si="23"/>
        <v>0</v>
      </c>
      <c r="AM87" s="46">
        <f t="shared" si="23"/>
        <v>-4.3166527921223441E-3</v>
      </c>
      <c r="AN87" s="23">
        <f t="shared" si="24"/>
        <v>4.3166527921223441E-3</v>
      </c>
    </row>
    <row r="88" spans="2:40" x14ac:dyDescent="0.25">
      <c r="B88" s="10">
        <v>42123</v>
      </c>
      <c r="C88" s="16">
        <v>2.9871253062689997</v>
      </c>
      <c r="D88" s="60">
        <f t="shared" si="20"/>
        <v>-5.3948946248288943E-3</v>
      </c>
      <c r="E88" s="2">
        <f t="shared" si="21"/>
        <v>2.5843501124902747E-5</v>
      </c>
      <c r="F88" s="10">
        <v>41897</v>
      </c>
      <c r="G88">
        <v>1726.86</v>
      </c>
      <c r="U88" s="10">
        <v>42123</v>
      </c>
      <c r="V88" s="16">
        <v>2.9871253062689997</v>
      </c>
      <c r="W88" s="44">
        <f>MAX($V$6:V88)</f>
        <v>3.5699416194808564</v>
      </c>
      <c r="X88" s="2">
        <f t="shared" si="17"/>
        <v>-0.16325653899533799</v>
      </c>
      <c r="Y88" s="44">
        <f t="shared" si="16"/>
        <v>-5.3948946248288943E-3</v>
      </c>
      <c r="Z88" s="44">
        <f t="shared" si="22"/>
        <v>2.9104888013007696E-5</v>
      </c>
      <c r="AB88" s="10">
        <v>41897</v>
      </c>
      <c r="AC88">
        <v>1726.86</v>
      </c>
      <c r="AD88" s="45">
        <f>MAX($AC$6:AC88)</f>
        <v>1764.116</v>
      </c>
      <c r="AE88" s="45">
        <f t="shared" si="25"/>
        <v>-2.1118792641753759E-2</v>
      </c>
      <c r="AF88" s="45">
        <f t="shared" si="26"/>
        <v>-1.5241434498838302E-3</v>
      </c>
      <c r="AG88" s="45">
        <f t="shared" si="27"/>
        <v>2.3230132558237835E-6</v>
      </c>
      <c r="AI88" s="10">
        <v>41897</v>
      </c>
      <c r="AJ88" s="9">
        <f t="shared" si="18"/>
        <v>3.4464695932935263</v>
      </c>
      <c r="AK88" s="46">
        <f t="shared" si="19"/>
        <v>1726.86</v>
      </c>
      <c r="AL88" s="46">
        <f t="shared" si="23"/>
        <v>0</v>
      </c>
      <c r="AM88" s="46">
        <f t="shared" si="23"/>
        <v>-1.5241434498838302E-3</v>
      </c>
      <c r="AN88" s="23">
        <f t="shared" si="24"/>
        <v>1.5241434498838302E-3</v>
      </c>
    </row>
    <row r="89" spans="2:40" x14ac:dyDescent="0.25">
      <c r="B89" s="10">
        <v>42124</v>
      </c>
      <c r="C89" s="16">
        <v>3.0120863105492899</v>
      </c>
      <c r="D89" s="60">
        <f t="shared" si="20"/>
        <v>8.3561959144817788E-3</v>
      </c>
      <c r="E89" s="2">
        <f t="shared" si="21"/>
        <v>7.5124519019526448E-5</v>
      </c>
      <c r="F89" s="10">
        <v>41898</v>
      </c>
      <c r="G89">
        <v>1732.546</v>
      </c>
      <c r="U89" s="10">
        <v>42124</v>
      </c>
      <c r="V89" s="16">
        <v>3.0120863105492899</v>
      </c>
      <c r="W89" s="44">
        <f>MAX($V$6:V89)</f>
        <v>3.5699416194808564</v>
      </c>
      <c r="X89" s="2">
        <f t="shared" si="17"/>
        <v>-0.15626454670502155</v>
      </c>
      <c r="Y89" s="44">
        <f t="shared" si="16"/>
        <v>8.3561959144817788E-3</v>
      </c>
      <c r="Z89" s="44">
        <f t="shared" si="22"/>
        <v>6.9826010161201977E-5</v>
      </c>
      <c r="AB89" s="10">
        <v>41898</v>
      </c>
      <c r="AC89">
        <v>1732.546</v>
      </c>
      <c r="AD89" s="45">
        <f>MAX($AC$6:AC89)</f>
        <v>1764.116</v>
      </c>
      <c r="AE89" s="45">
        <f t="shared" si="25"/>
        <v>-1.7895648585467105E-2</v>
      </c>
      <c r="AF89" s="45">
        <f t="shared" si="26"/>
        <v>3.2926815144251886E-3</v>
      </c>
      <c r="AG89" s="45">
        <f t="shared" si="27"/>
        <v>1.0841751555437353E-5</v>
      </c>
      <c r="AI89" s="10">
        <v>41898</v>
      </c>
      <c r="AJ89" s="9">
        <f t="shared" si="18"/>
        <v>3.4464695932935263</v>
      </c>
      <c r="AK89" s="46">
        <f t="shared" si="19"/>
        <v>1732.546</v>
      </c>
      <c r="AL89" s="46">
        <f t="shared" si="23"/>
        <v>0</v>
      </c>
      <c r="AM89" s="46">
        <f t="shared" si="23"/>
        <v>3.2926815144251886E-3</v>
      </c>
      <c r="AN89" s="23">
        <f t="shared" si="24"/>
        <v>-3.2926815144251886E-3</v>
      </c>
    </row>
    <row r="90" spans="2:40" x14ac:dyDescent="0.25">
      <c r="B90" s="10">
        <v>42128</v>
      </c>
      <c r="C90" s="16">
        <v>2.9024379173265209</v>
      </c>
      <c r="D90" s="60">
        <f t="shared" si="20"/>
        <v>-3.6402805868724686E-2</v>
      </c>
      <c r="E90" s="2">
        <f t="shared" si="21"/>
        <v>1.3026008200171786E-3</v>
      </c>
      <c r="F90" s="10">
        <v>41899</v>
      </c>
      <c r="G90">
        <v>1735.3489999999999</v>
      </c>
      <c r="U90" s="10">
        <v>42128</v>
      </c>
      <c r="V90" s="16">
        <v>2.9024379173265209</v>
      </c>
      <c r="W90" s="44">
        <f>MAX($V$6:V90)</f>
        <v>3.5699416194808564</v>
      </c>
      <c r="X90" s="2">
        <f t="shared" si="17"/>
        <v>-0.18697888461587908</v>
      </c>
      <c r="Y90" s="44">
        <f t="shared" si="16"/>
        <v>-3.6402805868724686E-2</v>
      </c>
      <c r="Z90" s="44">
        <f t="shared" si="22"/>
        <v>1.3251642751160564E-3</v>
      </c>
      <c r="AB90" s="10">
        <v>41899</v>
      </c>
      <c r="AC90">
        <v>1735.3489999999999</v>
      </c>
      <c r="AD90" s="45">
        <f>MAX($AC$6:AC90)</f>
        <v>1764.116</v>
      </c>
      <c r="AE90" s="45">
        <f t="shared" si="25"/>
        <v>-1.6306750803235182E-2</v>
      </c>
      <c r="AF90" s="45">
        <f t="shared" si="26"/>
        <v>1.6178502619843549E-3</v>
      </c>
      <c r="AG90" s="45">
        <f t="shared" si="27"/>
        <v>2.6174394702028457E-6</v>
      </c>
      <c r="AI90" s="10">
        <v>41899</v>
      </c>
      <c r="AJ90" s="9">
        <f t="shared" si="18"/>
        <v>3.4464695932935263</v>
      </c>
      <c r="AK90" s="46">
        <f t="shared" si="19"/>
        <v>1735.3489999999999</v>
      </c>
      <c r="AL90" s="46">
        <f t="shared" si="23"/>
        <v>0</v>
      </c>
      <c r="AM90" s="46">
        <f t="shared" si="23"/>
        <v>1.6178502619843549E-3</v>
      </c>
      <c r="AN90" s="23">
        <f t="shared" si="24"/>
        <v>-1.6178502619843549E-3</v>
      </c>
    </row>
    <row r="91" spans="2:40" x14ac:dyDescent="0.25">
      <c r="B91" s="10">
        <v>42129</v>
      </c>
      <c r="C91" s="16">
        <v>2.9045667517509988</v>
      </c>
      <c r="D91" s="60">
        <f t="shared" si="20"/>
        <v>7.3346424113651665E-4</v>
      </c>
      <c r="E91" s="2">
        <f t="shared" si="21"/>
        <v>1.0914158332190842E-6</v>
      </c>
      <c r="F91" s="10">
        <v>41900</v>
      </c>
      <c r="G91">
        <v>1742.741</v>
      </c>
      <c r="U91" s="10">
        <v>42129</v>
      </c>
      <c r="V91" s="16">
        <v>2.9045667517509988</v>
      </c>
      <c r="W91" s="44">
        <f>MAX($V$6:V91)</f>
        <v>3.5699416194808564</v>
      </c>
      <c r="X91" s="2">
        <f t="shared" si="17"/>
        <v>-0.18638256270045583</v>
      </c>
      <c r="Y91" s="44">
        <f t="shared" ref="Y91:Y146" si="28">V91/V90-1</f>
        <v>7.3346424113651665E-4</v>
      </c>
      <c r="Z91" s="44">
        <f t="shared" si="22"/>
        <v>5.379697930259662E-7</v>
      </c>
      <c r="AB91" s="10">
        <v>41900</v>
      </c>
      <c r="AC91">
        <v>1742.741</v>
      </c>
      <c r="AD91" s="45">
        <f>MAX($AC$6:AC91)</f>
        <v>1764.116</v>
      </c>
      <c r="AE91" s="45">
        <f t="shared" si="25"/>
        <v>-1.2116550158833062E-2</v>
      </c>
      <c r="AF91" s="45">
        <f t="shared" si="26"/>
        <v>4.2596618893375737E-3</v>
      </c>
      <c r="AG91" s="45">
        <f t="shared" si="27"/>
        <v>1.8144719411474949E-5</v>
      </c>
      <c r="AI91" s="10">
        <v>41900</v>
      </c>
      <c r="AJ91" s="9">
        <f t="shared" si="18"/>
        <v>3.5464331824867998</v>
      </c>
      <c r="AK91" s="46">
        <f t="shared" si="19"/>
        <v>1742.741</v>
      </c>
      <c r="AL91" s="46">
        <f t="shared" si="23"/>
        <v>2.9004634013830355E-2</v>
      </c>
      <c r="AM91" s="46">
        <f t="shared" si="23"/>
        <v>4.2596618893375737E-3</v>
      </c>
      <c r="AN91" s="23">
        <f t="shared" si="24"/>
        <v>2.4744972124492781E-2</v>
      </c>
    </row>
    <row r="92" spans="2:40" x14ac:dyDescent="0.25">
      <c r="B92" s="10">
        <v>42130</v>
      </c>
      <c r="C92" s="16">
        <v>2.899982519912049</v>
      </c>
      <c r="D92" s="60">
        <f t="shared" si="20"/>
        <v>-1.578284209232339E-3</v>
      </c>
      <c r="E92" s="2">
        <f t="shared" si="21"/>
        <v>1.6053902561492321E-6</v>
      </c>
      <c r="F92" s="10">
        <v>41901</v>
      </c>
      <c r="G92">
        <v>1740.316</v>
      </c>
      <c r="U92" s="10">
        <v>42130</v>
      </c>
      <c r="V92" s="16">
        <v>2.899982519912049</v>
      </c>
      <c r="W92" s="44">
        <f>MAX($V$6:V92)</f>
        <v>3.5699416194808564</v>
      </c>
      <c r="X92" s="2">
        <f t="shared" si="17"/>
        <v>-0.18766668225410177</v>
      </c>
      <c r="Y92" s="44">
        <f t="shared" si="28"/>
        <v>-1.578284209232339E-3</v>
      </c>
      <c r="Z92" s="44">
        <f t="shared" si="22"/>
        <v>2.4909810451121498E-6</v>
      </c>
      <c r="AB92" s="10">
        <v>41901</v>
      </c>
      <c r="AC92">
        <v>1740.316</v>
      </c>
      <c r="AD92" s="45">
        <f>MAX($AC$6:AC92)</f>
        <v>1764.116</v>
      </c>
      <c r="AE92" s="45">
        <f t="shared" si="25"/>
        <v>-1.3491176317203646E-2</v>
      </c>
      <c r="AF92" s="45">
        <f t="shared" si="26"/>
        <v>-1.391486170348899E-3</v>
      </c>
      <c r="AG92" s="45">
        <f t="shared" si="27"/>
        <v>1.9362337622722449E-6</v>
      </c>
      <c r="AI92" s="10">
        <v>41901</v>
      </c>
      <c r="AJ92" s="9">
        <f t="shared" si="18"/>
        <v>3.5464331824867998</v>
      </c>
      <c r="AK92" s="46">
        <f t="shared" si="19"/>
        <v>1740.316</v>
      </c>
      <c r="AL92" s="46">
        <f t="shared" si="23"/>
        <v>0</v>
      </c>
      <c r="AM92" s="46">
        <f t="shared" si="23"/>
        <v>-1.391486170348899E-3</v>
      </c>
      <c r="AN92" s="23">
        <f t="shared" si="24"/>
        <v>1.391486170348899E-3</v>
      </c>
    </row>
    <row r="93" spans="2:40" x14ac:dyDescent="0.25">
      <c r="B93" s="10">
        <v>42131</v>
      </c>
      <c r="C93" s="16">
        <v>2.9123225626241855</v>
      </c>
      <c r="D93" s="60">
        <f t="shared" si="20"/>
        <v>4.2552127909070148E-3</v>
      </c>
      <c r="E93" s="2">
        <f t="shared" si="21"/>
        <v>2.0852529914170012E-5</v>
      </c>
      <c r="F93" s="10">
        <v>41904</v>
      </c>
      <c r="G93">
        <v>1726.472</v>
      </c>
      <c r="U93" s="10">
        <v>42131</v>
      </c>
      <c r="V93" s="16">
        <v>2.9123225626241855</v>
      </c>
      <c r="W93" s="44">
        <f>MAX($V$6:V93)</f>
        <v>3.5699416194808564</v>
      </c>
      <c r="X93" s="2">
        <f t="shared" si="17"/>
        <v>-0.18421003112994949</v>
      </c>
      <c r="Y93" s="44">
        <f t="shared" si="28"/>
        <v>4.2552127909070148E-3</v>
      </c>
      <c r="Z93" s="44">
        <f t="shared" si="22"/>
        <v>1.8106835895898664E-5</v>
      </c>
      <c r="AB93" s="10">
        <v>41904</v>
      </c>
      <c r="AC93">
        <v>1726.472</v>
      </c>
      <c r="AD93" s="45">
        <f>MAX($AC$6:AC93)</f>
        <v>1764.116</v>
      </c>
      <c r="AE93" s="45">
        <f t="shared" si="25"/>
        <v>-2.1338732827092977E-2</v>
      </c>
      <c r="AF93" s="45">
        <f t="shared" si="26"/>
        <v>-7.9548771602399038E-3</v>
      </c>
      <c r="AG93" s="45">
        <f t="shared" si="27"/>
        <v>6.3280070634506481E-5</v>
      </c>
      <c r="AI93" s="10">
        <v>41904</v>
      </c>
      <c r="AJ93" s="9">
        <f t="shared" si="18"/>
        <v>3.5464331824867998</v>
      </c>
      <c r="AK93" s="46">
        <f t="shared" si="19"/>
        <v>1726.472</v>
      </c>
      <c r="AL93" s="46">
        <f t="shared" si="23"/>
        <v>0</v>
      </c>
      <c r="AM93" s="46">
        <f t="shared" si="23"/>
        <v>-7.9548771602399038E-3</v>
      </c>
      <c r="AN93" s="23">
        <f t="shared" si="24"/>
        <v>7.9548771602399038E-3</v>
      </c>
    </row>
    <row r="94" spans="2:40" x14ac:dyDescent="0.25">
      <c r="B94" s="10">
        <v>42135</v>
      </c>
      <c r="C94" s="16">
        <v>2.9241816093636164</v>
      </c>
      <c r="D94" s="60">
        <f t="shared" si="20"/>
        <v>4.0720237832259087E-3</v>
      </c>
      <c r="E94" s="2">
        <f t="shared" si="21"/>
        <v>1.9213038658511163E-5</v>
      </c>
      <c r="F94" s="10">
        <v>41905</v>
      </c>
      <c r="G94">
        <v>1716.232</v>
      </c>
      <c r="U94" s="10">
        <v>42135</v>
      </c>
      <c r="V94" s="16">
        <v>2.9241816093636164</v>
      </c>
      <c r="W94" s="44">
        <f>MAX($V$6:V94)</f>
        <v>3.5699416194808564</v>
      </c>
      <c r="X94" s="2">
        <f t="shared" si="17"/>
        <v>-0.18088811497459356</v>
      </c>
      <c r="Y94" s="44">
        <f t="shared" si="28"/>
        <v>4.0720237832259087E-3</v>
      </c>
      <c r="Z94" s="44">
        <f t="shared" si="22"/>
        <v>1.6581377691157442E-5</v>
      </c>
      <c r="AB94" s="10">
        <v>41905</v>
      </c>
      <c r="AC94">
        <v>1716.232</v>
      </c>
      <c r="AD94" s="45">
        <f>MAX($AC$6:AC94)</f>
        <v>1764.116</v>
      </c>
      <c r="AE94" s="45">
        <f t="shared" si="25"/>
        <v>-2.7143339780377307E-2</v>
      </c>
      <c r="AF94" s="45">
        <f t="shared" si="26"/>
        <v>-5.9311706184635993E-3</v>
      </c>
      <c r="AG94" s="45">
        <f t="shared" si="27"/>
        <v>3.5178784905325876E-5</v>
      </c>
      <c r="AI94" s="10">
        <v>41905</v>
      </c>
      <c r="AJ94" s="9">
        <f t="shared" si="18"/>
        <v>3.5464331824867998</v>
      </c>
      <c r="AK94" s="46">
        <f t="shared" si="19"/>
        <v>1716.232</v>
      </c>
      <c r="AL94" s="46">
        <f t="shared" si="23"/>
        <v>0</v>
      </c>
      <c r="AM94" s="46">
        <f t="shared" si="23"/>
        <v>-5.9311706184635993E-3</v>
      </c>
      <c r="AN94" s="23">
        <f t="shared" si="24"/>
        <v>5.9311706184635993E-3</v>
      </c>
    </row>
    <row r="95" spans="2:40" x14ac:dyDescent="0.25">
      <c r="B95" s="10">
        <v>42136</v>
      </c>
      <c r="C95" s="16">
        <v>2.925779742884945</v>
      </c>
      <c r="D95" s="60">
        <f t="shared" si="20"/>
        <v>5.4652334732252505E-4</v>
      </c>
      <c r="E95" s="2">
        <f t="shared" si="21"/>
        <v>7.3576525246673322E-7</v>
      </c>
      <c r="F95" s="10">
        <v>41906</v>
      </c>
      <c r="G95">
        <v>1723.6679999999999</v>
      </c>
      <c r="U95" s="10">
        <v>42136</v>
      </c>
      <c r="V95" s="16">
        <v>2.925779742884945</v>
      </c>
      <c r="W95" s="44">
        <f>MAX($V$6:V95)</f>
        <v>3.5699416194808564</v>
      </c>
      <c r="X95" s="2">
        <f t="shared" si="17"/>
        <v>-0.18044045120535779</v>
      </c>
      <c r="Y95" s="44">
        <f t="shared" si="28"/>
        <v>5.4652334732252505E-4</v>
      </c>
      <c r="Z95" s="44">
        <f t="shared" si="22"/>
        <v>2.9868776916861736E-7</v>
      </c>
      <c r="AB95" s="10">
        <v>41906</v>
      </c>
      <c r="AC95">
        <v>1723.6679999999999</v>
      </c>
      <c r="AD95" s="45">
        <f>MAX($AC$6:AC95)</f>
        <v>1764.116</v>
      </c>
      <c r="AE95" s="45">
        <f t="shared" si="25"/>
        <v>-2.292819746547281E-2</v>
      </c>
      <c r="AF95" s="45">
        <f t="shared" si="26"/>
        <v>4.3327475539436389E-3</v>
      </c>
      <c r="AG95" s="45">
        <f t="shared" si="27"/>
        <v>1.8772701366204585E-5</v>
      </c>
      <c r="AI95" s="10">
        <v>41906</v>
      </c>
      <c r="AJ95" s="9">
        <f t="shared" si="18"/>
        <v>3.5464331824867998</v>
      </c>
      <c r="AK95" s="46">
        <f t="shared" si="19"/>
        <v>1723.6679999999999</v>
      </c>
      <c r="AL95" s="46">
        <f t="shared" si="23"/>
        <v>0</v>
      </c>
      <c r="AM95" s="46">
        <f t="shared" si="23"/>
        <v>4.3327475539436389E-3</v>
      </c>
      <c r="AN95" s="23">
        <f t="shared" si="24"/>
        <v>-4.3327475539436389E-3</v>
      </c>
    </row>
    <row r="96" spans="2:40" x14ac:dyDescent="0.25">
      <c r="B96" s="10">
        <v>42137</v>
      </c>
      <c r="C96" s="16">
        <v>2.9122950244257053</v>
      </c>
      <c r="D96" s="60">
        <f t="shared" si="20"/>
        <v>-4.6089315137383124E-3</v>
      </c>
      <c r="E96" s="2">
        <f t="shared" si="21"/>
        <v>1.8470115809632162E-5</v>
      </c>
      <c r="F96" s="10">
        <v>41907</v>
      </c>
      <c r="G96">
        <v>1703.0930000000001</v>
      </c>
      <c r="U96" s="10">
        <v>42137</v>
      </c>
      <c r="V96" s="16">
        <v>2.9122950244257053</v>
      </c>
      <c r="W96" s="44">
        <f>MAX($V$6:V96)</f>
        <v>3.5699416194808564</v>
      </c>
      <c r="X96" s="2">
        <f t="shared" si="17"/>
        <v>-0.18421774503718258</v>
      </c>
      <c r="Y96" s="44">
        <f t="shared" si="28"/>
        <v>-4.6089315137383124E-3</v>
      </c>
      <c r="Z96" s="44">
        <f t="shared" si="22"/>
        <v>2.1242249698330132E-5</v>
      </c>
      <c r="AB96" s="10">
        <v>41907</v>
      </c>
      <c r="AC96">
        <v>1703.0930000000001</v>
      </c>
      <c r="AD96" s="45">
        <f>MAX($AC$6:AC96)</f>
        <v>1764.116</v>
      </c>
      <c r="AE96" s="45">
        <f t="shared" si="25"/>
        <v>-3.4591262706080483E-2</v>
      </c>
      <c r="AF96" s="45">
        <f t="shared" si="26"/>
        <v>-1.1936753481528783E-2</v>
      </c>
      <c r="AG96" s="45">
        <f t="shared" si="27"/>
        <v>1.4248608367878953E-4</v>
      </c>
      <c r="AI96" s="10">
        <v>41907</v>
      </c>
      <c r="AJ96" s="9">
        <f t="shared" si="18"/>
        <v>3.4734429824141708</v>
      </c>
      <c r="AK96" s="46">
        <f t="shared" si="19"/>
        <v>1703.0930000000001</v>
      </c>
      <c r="AL96" s="46">
        <f t="shared" si="23"/>
        <v>-2.058129853766133E-2</v>
      </c>
      <c r="AM96" s="46">
        <f t="shared" si="23"/>
        <v>-1.1936753481528783E-2</v>
      </c>
      <c r="AN96" s="23">
        <f t="shared" si="24"/>
        <v>-8.6445450561325465E-3</v>
      </c>
    </row>
    <row r="97" spans="2:40" x14ac:dyDescent="0.25">
      <c r="B97" s="10">
        <v>42138</v>
      </c>
      <c r="C97" s="16">
        <v>2.9435196815542359</v>
      </c>
      <c r="D97" s="60">
        <f t="shared" si="20"/>
        <v>1.0721666886989834E-2</v>
      </c>
      <c r="E97" s="2">
        <f t="shared" si="21"/>
        <v>1.2172512817536826E-4</v>
      </c>
      <c r="F97" s="10">
        <v>41908</v>
      </c>
      <c r="G97">
        <v>1707.875</v>
      </c>
      <c r="U97" s="10">
        <v>42138</v>
      </c>
      <c r="V97" s="16">
        <v>2.9435196815542359</v>
      </c>
      <c r="W97" s="44">
        <f>MAX($V$6:V97)</f>
        <v>3.5699416194808564</v>
      </c>
      <c r="X97" s="2">
        <f t="shared" si="17"/>
        <v>-0.17547119944715373</v>
      </c>
      <c r="Y97" s="44">
        <f t="shared" si="28"/>
        <v>1.0721666886989834E-2</v>
      </c>
      <c r="Z97" s="44">
        <f t="shared" si="22"/>
        <v>1.1495414083557427E-4</v>
      </c>
      <c r="AB97" s="10">
        <v>41908</v>
      </c>
      <c r="AC97">
        <v>1707.875</v>
      </c>
      <c r="AD97" s="45">
        <f>MAX($AC$6:AC97)</f>
        <v>1764.116</v>
      </c>
      <c r="AE97" s="45">
        <f t="shared" si="25"/>
        <v>-3.1880556607388644E-2</v>
      </c>
      <c r="AF97" s="45">
        <f t="shared" si="26"/>
        <v>2.8078325728542186E-3</v>
      </c>
      <c r="AG97" s="45">
        <f t="shared" si="27"/>
        <v>7.8839237571811411E-6</v>
      </c>
      <c r="AI97" s="10">
        <v>41908</v>
      </c>
      <c r="AJ97" s="9">
        <f t="shared" si="18"/>
        <v>3.4734429824141708</v>
      </c>
      <c r="AK97" s="46">
        <f t="shared" si="19"/>
        <v>1707.875</v>
      </c>
      <c r="AL97" s="46">
        <f t="shared" si="23"/>
        <v>0</v>
      </c>
      <c r="AM97" s="46">
        <f t="shared" si="23"/>
        <v>2.8078325728542186E-3</v>
      </c>
      <c r="AN97" s="23">
        <f t="shared" si="24"/>
        <v>-2.8078325728542186E-3</v>
      </c>
    </row>
    <row r="98" spans="2:40" x14ac:dyDescent="0.25">
      <c r="B98" s="10">
        <v>42142</v>
      </c>
      <c r="C98" s="16">
        <v>2.9554763709056133</v>
      </c>
      <c r="D98" s="60">
        <f t="shared" si="20"/>
        <v>4.0620381872438216E-3</v>
      </c>
      <c r="E98" s="2">
        <f t="shared" si="21"/>
        <v>1.9125599283299415E-5</v>
      </c>
      <c r="F98" s="10">
        <v>41911</v>
      </c>
      <c r="G98">
        <v>1702.1769999999999</v>
      </c>
      <c r="U98" s="10">
        <v>42142</v>
      </c>
      <c r="V98" s="16">
        <v>2.9554763709056133</v>
      </c>
      <c r="W98" s="44">
        <f>MAX($V$6:V98)</f>
        <v>3.5699416194808564</v>
      </c>
      <c r="X98" s="2">
        <f t="shared" si="17"/>
        <v>-0.17212193197282566</v>
      </c>
      <c r="Y98" s="44">
        <f t="shared" si="28"/>
        <v>4.0620381872438216E-3</v>
      </c>
      <c r="Z98" s="44">
        <f t="shared" si="22"/>
        <v>1.6500154234627072E-5</v>
      </c>
      <c r="AB98" s="10">
        <v>41911</v>
      </c>
      <c r="AC98">
        <v>1702.1769999999999</v>
      </c>
      <c r="AD98" s="45">
        <f>MAX($AC$6:AC98)</f>
        <v>1764.116</v>
      </c>
      <c r="AE98" s="45">
        <f t="shared" si="25"/>
        <v>-3.5110502937448551E-2</v>
      </c>
      <c r="AF98" s="45">
        <f t="shared" si="26"/>
        <v>-3.3363097416380105E-3</v>
      </c>
      <c r="AG98" s="45">
        <f t="shared" si="27"/>
        <v>1.1130962692148689E-5</v>
      </c>
      <c r="AI98" s="10">
        <v>41911</v>
      </c>
      <c r="AJ98" s="9">
        <f t="shared" si="18"/>
        <v>3.4734429824141708</v>
      </c>
      <c r="AK98" s="46">
        <f t="shared" si="19"/>
        <v>1702.1769999999999</v>
      </c>
      <c r="AL98" s="46">
        <f t="shared" si="23"/>
        <v>0</v>
      </c>
      <c r="AM98" s="46">
        <f t="shared" si="23"/>
        <v>-3.3363097416380105E-3</v>
      </c>
      <c r="AN98" s="23">
        <f t="shared" si="24"/>
        <v>3.3363097416380105E-3</v>
      </c>
    </row>
    <row r="99" spans="2:40" x14ac:dyDescent="0.25">
      <c r="B99" s="10">
        <v>42143</v>
      </c>
      <c r="C99" s="16">
        <v>2.9955553959487595</v>
      </c>
      <c r="D99" s="60">
        <f t="shared" si="20"/>
        <v>1.356093570488115E-2</v>
      </c>
      <c r="E99" s="2">
        <f t="shared" si="21"/>
        <v>1.9243737672406086E-4</v>
      </c>
      <c r="F99" s="10">
        <v>41912</v>
      </c>
      <c r="G99">
        <v>1698.4079999999999</v>
      </c>
      <c r="U99" s="10">
        <v>42143</v>
      </c>
      <c r="V99" s="16">
        <v>2.9955553959487595</v>
      </c>
      <c r="W99" s="44">
        <f>MAX($V$6:V99)</f>
        <v>3.5699416194808564</v>
      </c>
      <c r="X99" s="2">
        <f t="shared" si="17"/>
        <v>-0.16089513072082806</v>
      </c>
      <c r="Y99" s="44">
        <f t="shared" si="28"/>
        <v>1.356093570488115E-2</v>
      </c>
      <c r="Z99" s="44">
        <f t="shared" si="22"/>
        <v>1.8389897719192039E-4</v>
      </c>
      <c r="AB99" s="10">
        <v>41912</v>
      </c>
      <c r="AC99">
        <v>1698.4079999999999</v>
      </c>
      <c r="AD99" s="45">
        <f>MAX($AC$6:AC99)</f>
        <v>1764.116</v>
      </c>
      <c r="AE99" s="45">
        <f t="shared" si="25"/>
        <v>-3.7246983758437713E-2</v>
      </c>
      <c r="AF99" s="45">
        <f t="shared" si="26"/>
        <v>-2.2142233152016022E-3</v>
      </c>
      <c r="AG99" s="45">
        <f t="shared" si="27"/>
        <v>4.9027848895823737E-6</v>
      </c>
      <c r="AI99" s="10">
        <v>41912</v>
      </c>
      <c r="AJ99" s="9">
        <f t="shared" si="18"/>
        <v>3.4734429824141708</v>
      </c>
      <c r="AK99" s="46">
        <f t="shared" si="19"/>
        <v>1698.4079999999999</v>
      </c>
      <c r="AL99" s="46">
        <f t="shared" si="23"/>
        <v>0</v>
      </c>
      <c r="AM99" s="46">
        <f t="shared" si="23"/>
        <v>-2.2142233152016022E-3</v>
      </c>
      <c r="AN99" s="23">
        <f t="shared" si="24"/>
        <v>2.2142233152016022E-3</v>
      </c>
    </row>
    <row r="100" spans="2:40" x14ac:dyDescent="0.25">
      <c r="B100" s="10">
        <v>42144</v>
      </c>
      <c r="C100" s="16">
        <v>2.968605176952146</v>
      </c>
      <c r="D100" s="60">
        <f t="shared" si="20"/>
        <v>-8.9967353076032541E-3</v>
      </c>
      <c r="E100" s="2">
        <f t="shared" si="21"/>
        <v>7.5437754897021049E-5</v>
      </c>
      <c r="F100" s="10">
        <v>41913</v>
      </c>
      <c r="G100">
        <v>1679.1790000000001</v>
      </c>
      <c r="U100" s="10">
        <v>42144</v>
      </c>
      <c r="V100" s="16">
        <v>2.968605176952146</v>
      </c>
      <c r="W100" s="44">
        <f>MAX($V$6:V100)</f>
        <v>3.5699416194808564</v>
      </c>
      <c r="X100" s="2">
        <f t="shared" si="17"/>
        <v>-0.16844433512505375</v>
      </c>
      <c r="Y100" s="44">
        <f t="shared" si="28"/>
        <v>-8.9967353076032541E-3</v>
      </c>
      <c r="Z100" s="44">
        <f t="shared" si="22"/>
        <v>8.0941246195075024E-5</v>
      </c>
      <c r="AB100" s="10">
        <v>41913</v>
      </c>
      <c r="AC100">
        <v>1679.1790000000001</v>
      </c>
      <c r="AD100" s="45">
        <f>MAX($AC$6:AC100)</f>
        <v>1764.116</v>
      </c>
      <c r="AE100" s="45">
        <f t="shared" si="25"/>
        <v>-4.814706062413121E-2</v>
      </c>
      <c r="AF100" s="45">
        <f t="shared" si="26"/>
        <v>-1.1321778983612751E-2</v>
      </c>
      <c r="AG100" s="45">
        <f t="shared" si="27"/>
        <v>1.281826793537754E-4</v>
      </c>
      <c r="AI100" s="10">
        <v>41913</v>
      </c>
      <c r="AJ100" s="9">
        <f t="shared" si="18"/>
        <v>3.4734429824141708</v>
      </c>
      <c r="AK100" s="46">
        <f t="shared" si="19"/>
        <v>1679.1790000000001</v>
      </c>
      <c r="AL100" s="46">
        <f t="shared" si="23"/>
        <v>0</v>
      </c>
      <c r="AM100" s="46">
        <f t="shared" si="23"/>
        <v>-1.1321778983612751E-2</v>
      </c>
      <c r="AN100" s="23">
        <f t="shared" si="24"/>
        <v>1.1321778983612751E-2</v>
      </c>
    </row>
    <row r="101" spans="2:40" x14ac:dyDescent="0.25">
      <c r="B101" s="10">
        <v>42145</v>
      </c>
      <c r="C101" s="16">
        <v>2.9839098356503166</v>
      </c>
      <c r="D101" s="60">
        <f t="shared" si="20"/>
        <v>5.1555049546481158E-3</v>
      </c>
      <c r="E101" s="2">
        <f t="shared" si="21"/>
        <v>2.9885346875763745E-5</v>
      </c>
      <c r="F101" s="10">
        <v>41914</v>
      </c>
      <c r="G101">
        <v>1667.9839999999999</v>
      </c>
      <c r="U101" s="10">
        <v>42145</v>
      </c>
      <c r="V101" s="16">
        <v>2.9839098356503166</v>
      </c>
      <c r="W101" s="44">
        <f>MAX($V$6:V101)</f>
        <v>3.5699416194808564</v>
      </c>
      <c r="X101" s="2">
        <f t="shared" si="17"/>
        <v>-0.16415724577472524</v>
      </c>
      <c r="Y101" s="44">
        <f t="shared" si="28"/>
        <v>5.1555049546481158E-3</v>
      </c>
      <c r="Z101" s="44">
        <f t="shared" si="22"/>
        <v>2.6579231337401269E-5</v>
      </c>
      <c r="AB101" s="10">
        <v>41914</v>
      </c>
      <c r="AC101">
        <v>1667.9839999999999</v>
      </c>
      <c r="AD101" s="45">
        <f>MAX($AC$6:AC101)</f>
        <v>1764.116</v>
      </c>
      <c r="AE101" s="45">
        <f t="shared" si="25"/>
        <v>-5.4493015198547101E-2</v>
      </c>
      <c r="AF101" s="45">
        <f t="shared" si="26"/>
        <v>-6.6669485504524673E-3</v>
      </c>
      <c r="AG101" s="45">
        <f t="shared" si="27"/>
        <v>4.4448202974380256E-5</v>
      </c>
      <c r="AI101" s="10">
        <v>41914</v>
      </c>
      <c r="AJ101" s="9">
        <f t="shared" si="18"/>
        <v>3.4132993973623553</v>
      </c>
      <c r="AK101" s="46">
        <f t="shared" si="19"/>
        <v>1667.9839999999999</v>
      </c>
      <c r="AL101" s="46">
        <f t="shared" si="23"/>
        <v>-1.7315264812555964E-2</v>
      </c>
      <c r="AM101" s="46">
        <f t="shared" si="23"/>
        <v>-6.6669485504524673E-3</v>
      </c>
      <c r="AN101" s="23">
        <f t="shared" si="24"/>
        <v>-1.0648316262103497E-2</v>
      </c>
    </row>
    <row r="102" spans="2:40" x14ac:dyDescent="0.25">
      <c r="B102" s="10">
        <v>42149</v>
      </c>
      <c r="C102" s="16">
        <v>2.9571217152986797</v>
      </c>
      <c r="D102" s="60">
        <f t="shared" si="20"/>
        <v>-8.9775233928268694E-3</v>
      </c>
      <c r="E102" s="2">
        <f t="shared" si="21"/>
        <v>7.5104394166743452E-5</v>
      </c>
      <c r="F102" s="10">
        <v>41915</v>
      </c>
      <c r="G102">
        <v>1675.29</v>
      </c>
      <c r="U102" s="10">
        <v>42149</v>
      </c>
      <c r="V102" s="16">
        <v>2.9571217152986797</v>
      </c>
      <c r="W102" s="44">
        <f>MAX($V$6:V102)</f>
        <v>3.5699416194808564</v>
      </c>
      <c r="X102" s="2">
        <f t="shared" si="17"/>
        <v>-0.17166104365350754</v>
      </c>
      <c r="Y102" s="44">
        <f t="shared" si="28"/>
        <v>-8.9775233928268694E-3</v>
      </c>
      <c r="Z102" s="44">
        <f t="shared" si="22"/>
        <v>8.0595926268753671E-5</v>
      </c>
      <c r="AB102" s="10">
        <v>41915</v>
      </c>
      <c r="AC102">
        <v>1675.29</v>
      </c>
      <c r="AD102" s="45">
        <f>MAX($AC$6:AC102)</f>
        <v>1764.116</v>
      </c>
      <c r="AE102" s="45">
        <f t="shared" si="25"/>
        <v>-5.0351564182854247E-2</v>
      </c>
      <c r="AF102" s="45">
        <f t="shared" si="26"/>
        <v>4.3801379389729611E-3</v>
      </c>
      <c r="AG102" s="45">
        <f t="shared" si="27"/>
        <v>1.9185608364430301E-5</v>
      </c>
      <c r="AI102" s="10">
        <v>41915</v>
      </c>
      <c r="AJ102" s="9">
        <f t="shared" si="18"/>
        <v>3.4132993973623553</v>
      </c>
      <c r="AK102" s="46">
        <f t="shared" si="19"/>
        <v>1675.29</v>
      </c>
      <c r="AL102" s="46">
        <f t="shared" si="23"/>
        <v>0</v>
      </c>
      <c r="AM102" s="46">
        <f t="shared" si="23"/>
        <v>4.3801379389729611E-3</v>
      </c>
      <c r="AN102" s="23">
        <f t="shared" si="24"/>
        <v>-4.3801379389729611E-3</v>
      </c>
    </row>
    <row r="103" spans="2:40" x14ac:dyDescent="0.25">
      <c r="B103" s="10">
        <v>42150</v>
      </c>
      <c r="C103" s="16">
        <v>2.9646375714089257</v>
      </c>
      <c r="D103" s="60">
        <f t="shared" si="20"/>
        <v>2.5416120247478968E-3</v>
      </c>
      <c r="E103" s="2">
        <f t="shared" si="21"/>
        <v>8.1387889291919308E-6</v>
      </c>
      <c r="F103" s="10">
        <v>41918</v>
      </c>
      <c r="G103">
        <v>1679.82</v>
      </c>
      <c r="U103" s="10">
        <v>42150</v>
      </c>
      <c r="V103" s="16">
        <v>2.9646375714089257</v>
      </c>
      <c r="W103" s="44">
        <f>MAX($V$6:V103)</f>
        <v>3.5699416194808564</v>
      </c>
      <c r="X103" s="2">
        <f t="shared" si="17"/>
        <v>-0.16955572740149027</v>
      </c>
      <c r="Y103" s="44">
        <f t="shared" si="28"/>
        <v>2.5416120247478968E-3</v>
      </c>
      <c r="Z103" s="44">
        <f t="shared" si="22"/>
        <v>6.4597916843431037E-6</v>
      </c>
      <c r="AB103" s="10">
        <v>41918</v>
      </c>
      <c r="AC103">
        <v>1679.82</v>
      </c>
      <c r="AD103" s="45">
        <f>MAX($AC$6:AC103)</f>
        <v>1764.116</v>
      </c>
      <c r="AE103" s="45">
        <f t="shared" si="25"/>
        <v>-4.77837058334033E-2</v>
      </c>
      <c r="AF103" s="45">
        <f t="shared" si="26"/>
        <v>2.7040094550794258E-3</v>
      </c>
      <c r="AG103" s="45">
        <f t="shared" si="27"/>
        <v>7.3116671331589329E-6</v>
      </c>
      <c r="AI103" s="10">
        <v>41918</v>
      </c>
      <c r="AJ103" s="9">
        <f t="shared" si="18"/>
        <v>3.4132993973623553</v>
      </c>
      <c r="AK103" s="46">
        <f t="shared" si="19"/>
        <v>1679.82</v>
      </c>
      <c r="AL103" s="46">
        <f t="shared" si="23"/>
        <v>0</v>
      </c>
      <c r="AM103" s="46">
        <f t="shared" si="23"/>
        <v>2.7040094550794258E-3</v>
      </c>
      <c r="AN103" s="23">
        <f t="shared" si="24"/>
        <v>-2.7040094550794258E-3</v>
      </c>
    </row>
    <row r="104" spans="2:40" x14ac:dyDescent="0.25">
      <c r="B104" s="10">
        <v>42151</v>
      </c>
      <c r="C104" s="16">
        <v>2.92339569907978</v>
      </c>
      <c r="D104" s="60">
        <f t="shared" si="20"/>
        <v>-1.3911269534894855E-2</v>
      </c>
      <c r="E104" s="2">
        <f t="shared" si="21"/>
        <v>1.8496068772678504E-4</v>
      </c>
      <c r="F104" s="10">
        <v>41919</v>
      </c>
      <c r="G104">
        <v>1661.3589999999999</v>
      </c>
      <c r="U104" s="10">
        <v>42151</v>
      </c>
      <c r="V104" s="16">
        <v>2.92339569907978</v>
      </c>
      <c r="W104" s="44">
        <f>MAX($V$6:V104)</f>
        <v>3.5699416194808564</v>
      </c>
      <c r="X104" s="2">
        <f t="shared" si="17"/>
        <v>-0.18110826151131787</v>
      </c>
      <c r="Y104" s="44">
        <f t="shared" si="28"/>
        <v>-1.3911269534894855E-2</v>
      </c>
      <c r="Z104" s="44">
        <f t="shared" si="22"/>
        <v>1.9352342007249371E-4</v>
      </c>
      <c r="AB104" s="10">
        <v>41919</v>
      </c>
      <c r="AC104">
        <v>1661.3589999999999</v>
      </c>
      <c r="AD104" s="45">
        <f>MAX($AC$6:AC104)</f>
        <v>1764.116</v>
      </c>
      <c r="AE104" s="45">
        <f t="shared" si="25"/>
        <v>-5.8248437177600643E-2</v>
      </c>
      <c r="AF104" s="45">
        <f t="shared" si="26"/>
        <v>-1.0989867962043598E-2</v>
      </c>
      <c r="AG104" s="45">
        <f t="shared" si="27"/>
        <v>1.2077719782315231E-4</v>
      </c>
      <c r="AI104" s="10">
        <v>41919</v>
      </c>
      <c r="AJ104" s="9">
        <f t="shared" si="18"/>
        <v>3.4132993973623553</v>
      </c>
      <c r="AK104" s="46">
        <f t="shared" si="19"/>
        <v>1661.3589999999999</v>
      </c>
      <c r="AL104" s="46">
        <f t="shared" si="23"/>
        <v>0</v>
      </c>
      <c r="AM104" s="46">
        <f t="shared" si="23"/>
        <v>-1.0989867962043598E-2</v>
      </c>
      <c r="AN104" s="23">
        <f t="shared" si="24"/>
        <v>1.0989867962043598E-2</v>
      </c>
    </row>
    <row r="105" spans="2:40" x14ac:dyDescent="0.25">
      <c r="B105" s="10">
        <v>42152</v>
      </c>
      <c r="C105" s="16">
        <v>2.8828415245556767</v>
      </c>
      <c r="D105" s="60">
        <f t="shared" si="20"/>
        <v>-1.3872283706536481E-2</v>
      </c>
      <c r="E105" s="2">
        <f t="shared" si="21"/>
        <v>1.8390179111881086E-4</v>
      </c>
      <c r="F105" s="10">
        <v>41920</v>
      </c>
      <c r="G105">
        <v>1673.479</v>
      </c>
      <c r="U105" s="10">
        <v>42152</v>
      </c>
      <c r="V105" s="16">
        <v>2.8828415245556767</v>
      </c>
      <c r="W105" s="44">
        <f>MAX($V$6:V105)</f>
        <v>3.5699416194808564</v>
      </c>
      <c r="X105" s="2">
        <f t="shared" si="17"/>
        <v>-0.19246816003257172</v>
      </c>
      <c r="Y105" s="44">
        <f t="shared" si="28"/>
        <v>-1.3872283706536481E-2</v>
      </c>
      <c r="Z105" s="44">
        <f t="shared" si="22"/>
        <v>1.9244025523463754E-4</v>
      </c>
      <c r="AB105" s="10">
        <v>41920</v>
      </c>
      <c r="AC105">
        <v>1673.479</v>
      </c>
      <c r="AD105" s="45">
        <f>MAX($AC$6:AC105)</f>
        <v>1764.116</v>
      </c>
      <c r="AE105" s="45">
        <f t="shared" si="25"/>
        <v>-5.1378140666486716E-2</v>
      </c>
      <c r="AF105" s="45">
        <f t="shared" si="26"/>
        <v>7.2952323970918442E-3</v>
      </c>
      <c r="AG105" s="45">
        <f t="shared" si="27"/>
        <v>5.3220415727578415E-5</v>
      </c>
      <c r="AI105" s="10">
        <v>41920</v>
      </c>
      <c r="AJ105" s="9">
        <f t="shared" si="18"/>
        <v>3.4132993973623553</v>
      </c>
      <c r="AK105" s="46">
        <f t="shared" si="19"/>
        <v>1673.479</v>
      </c>
      <c r="AL105" s="46">
        <f t="shared" si="23"/>
        <v>0</v>
      </c>
      <c r="AM105" s="46">
        <f t="shared" si="23"/>
        <v>7.2952323970918442E-3</v>
      </c>
      <c r="AN105" s="23">
        <f t="shared" si="24"/>
        <v>-7.2952323970918442E-3</v>
      </c>
    </row>
    <row r="106" spans="2:40" x14ac:dyDescent="0.25">
      <c r="B106" s="10">
        <v>42156</v>
      </c>
      <c r="C106" s="16">
        <v>2.8937641271712913</v>
      </c>
      <c r="D106" s="60">
        <f t="shared" si="20"/>
        <v>3.7888321375203482E-3</v>
      </c>
      <c r="E106" s="2">
        <f t="shared" si="21"/>
        <v>1.6810626390434137E-5</v>
      </c>
      <c r="F106" s="10">
        <v>41921</v>
      </c>
      <c r="G106">
        <v>1652.9290000000001</v>
      </c>
      <c r="U106" s="10">
        <v>42156</v>
      </c>
      <c r="V106" s="16">
        <v>2.8937641271712913</v>
      </c>
      <c r="W106" s="44">
        <f>MAX($V$6:V106)</f>
        <v>3.5699416194808564</v>
      </c>
      <c r="X106" s="2">
        <f t="shared" si="17"/>
        <v>-0.18940855744523222</v>
      </c>
      <c r="Y106" s="44">
        <f t="shared" si="28"/>
        <v>3.7888321375203482E-3</v>
      </c>
      <c r="Z106" s="44">
        <f t="shared" si="22"/>
        <v>1.4355248966307012E-5</v>
      </c>
      <c r="AB106" s="10">
        <v>41921</v>
      </c>
      <c r="AC106">
        <v>1652.9290000000001</v>
      </c>
      <c r="AD106" s="45">
        <f>MAX($AC$6:AC106)</f>
        <v>1764.116</v>
      </c>
      <c r="AE106" s="45">
        <f t="shared" si="25"/>
        <v>-6.302703450339997E-2</v>
      </c>
      <c r="AF106" s="45">
        <f t="shared" si="26"/>
        <v>-1.2279807514764096E-2</v>
      </c>
      <c r="AG106" s="45">
        <f t="shared" si="27"/>
        <v>1.5079367259965677E-4</v>
      </c>
      <c r="AI106" s="10">
        <v>41921</v>
      </c>
      <c r="AJ106" s="9">
        <f t="shared" si="18"/>
        <v>3.4227511215824382</v>
      </c>
      <c r="AK106" s="46">
        <f t="shared" si="19"/>
        <v>1652.9290000000001</v>
      </c>
      <c r="AL106" s="46">
        <f t="shared" si="23"/>
        <v>2.7690873608645639E-3</v>
      </c>
      <c r="AM106" s="46">
        <f t="shared" si="23"/>
        <v>-1.2279807514764096E-2</v>
      </c>
      <c r="AN106" s="23">
        <f t="shared" si="24"/>
        <v>1.504889487562866E-2</v>
      </c>
    </row>
    <row r="107" spans="2:40" x14ac:dyDescent="0.25">
      <c r="B107" s="10">
        <v>42157</v>
      </c>
      <c r="C107" s="16">
        <v>2.9144205593606549</v>
      </c>
      <c r="D107" s="60">
        <f t="shared" si="20"/>
        <v>7.1382570526077327E-3</v>
      </c>
      <c r="E107" s="2">
        <f t="shared" si="21"/>
        <v>5.5495069670149596E-5</v>
      </c>
      <c r="F107" s="10">
        <v>41922</v>
      </c>
      <c r="G107">
        <v>1626.6790000000001</v>
      </c>
      <c r="U107" s="10">
        <v>42157</v>
      </c>
      <c r="V107" s="16">
        <v>2.9144205593606549</v>
      </c>
      <c r="W107" s="44">
        <f>MAX($V$6:V107)</f>
        <v>3.5699416194808564</v>
      </c>
      <c r="X107" s="2">
        <f t="shared" si="17"/>
        <v>-0.18362234736363225</v>
      </c>
      <c r="Y107" s="44">
        <f t="shared" si="28"/>
        <v>7.1382570526077327E-3</v>
      </c>
      <c r="Z107" s="44">
        <f t="shared" si="22"/>
        <v>5.0954713749104037E-5</v>
      </c>
      <c r="AB107" s="10">
        <v>41922</v>
      </c>
      <c r="AC107">
        <v>1626.6790000000001</v>
      </c>
      <c r="AD107" s="45">
        <f>MAX($AC$6:AC107)</f>
        <v>1764.116</v>
      </c>
      <c r="AE107" s="45">
        <f t="shared" si="25"/>
        <v>-7.7907008382668619E-2</v>
      </c>
      <c r="AF107" s="45">
        <f t="shared" si="26"/>
        <v>-1.588089990556163E-2</v>
      </c>
      <c r="AG107" s="45">
        <f t="shared" si="27"/>
        <v>2.5220298181046738E-4</v>
      </c>
      <c r="AI107" s="10">
        <v>41922</v>
      </c>
      <c r="AJ107" s="9">
        <f t="shared" si="18"/>
        <v>3.4227511215824382</v>
      </c>
      <c r="AK107" s="46">
        <f t="shared" si="19"/>
        <v>1626.6790000000001</v>
      </c>
      <c r="AL107" s="46">
        <f t="shared" si="23"/>
        <v>0</v>
      </c>
      <c r="AM107" s="46">
        <f t="shared" si="23"/>
        <v>-1.588089990556163E-2</v>
      </c>
      <c r="AN107" s="23">
        <f t="shared" si="24"/>
        <v>1.588089990556163E-2</v>
      </c>
    </row>
    <row r="108" spans="2:40" x14ac:dyDescent="0.25">
      <c r="B108" s="10">
        <v>42158</v>
      </c>
      <c r="C108" s="16">
        <v>2.9287296649041186</v>
      </c>
      <c r="D108" s="60">
        <f t="shared" si="20"/>
        <v>4.9097600198795277E-3</v>
      </c>
      <c r="E108" s="2">
        <f t="shared" si="21"/>
        <v>2.7258885594927702E-5</v>
      </c>
      <c r="F108" s="10">
        <v>41925</v>
      </c>
      <c r="G108">
        <v>1613.6079999999999</v>
      </c>
      <c r="U108" s="10">
        <v>42158</v>
      </c>
      <c r="V108" s="16">
        <v>2.9287296649041186</v>
      </c>
      <c r="W108" s="44">
        <f>MAX($V$6:V108)</f>
        <v>3.5699416194808564</v>
      </c>
      <c r="X108" s="2">
        <f t="shared" si="17"/>
        <v>-0.17961412900359508</v>
      </c>
      <c r="Y108" s="44">
        <f t="shared" si="28"/>
        <v>4.9097600198795277E-3</v>
      </c>
      <c r="Z108" s="44">
        <f t="shared" si="22"/>
        <v>2.4105743452807421E-5</v>
      </c>
      <c r="AB108" s="10">
        <v>41925</v>
      </c>
      <c r="AC108">
        <v>1613.6079999999999</v>
      </c>
      <c r="AD108" s="45">
        <f>MAX($AC$6:AC108)</f>
        <v>1764.116</v>
      </c>
      <c r="AE108" s="45">
        <f t="shared" si="25"/>
        <v>-8.531638509032291E-2</v>
      </c>
      <c r="AF108" s="45">
        <f t="shared" si="26"/>
        <v>-8.0353898956094794E-3</v>
      </c>
      <c r="AG108" s="45">
        <f t="shared" si="27"/>
        <v>6.4567490774462919E-5</v>
      </c>
      <c r="AI108" s="10">
        <v>41925</v>
      </c>
      <c r="AJ108" s="9">
        <f t="shared" si="18"/>
        <v>3.4227511215824382</v>
      </c>
      <c r="AK108" s="46">
        <f t="shared" si="19"/>
        <v>1613.6079999999999</v>
      </c>
      <c r="AL108" s="46">
        <f t="shared" si="23"/>
        <v>0</v>
      </c>
      <c r="AM108" s="46">
        <f t="shared" si="23"/>
        <v>-8.0353898956094794E-3</v>
      </c>
      <c r="AN108" s="23">
        <f t="shared" si="24"/>
        <v>8.0353898956094794E-3</v>
      </c>
    </row>
    <row r="109" spans="2:40" x14ac:dyDescent="0.25">
      <c r="B109" s="10">
        <v>42159</v>
      </c>
      <c r="C109" s="16">
        <v>2.9232559874716308</v>
      </c>
      <c r="D109" s="60">
        <f t="shared" si="20"/>
        <v>-1.8689596032301914E-3</v>
      </c>
      <c r="E109" s="2">
        <f t="shared" si="21"/>
        <v>2.4264771190553435E-6</v>
      </c>
      <c r="F109" s="10">
        <v>41926</v>
      </c>
      <c r="G109">
        <v>1610.7349999999999</v>
      </c>
      <c r="U109" s="10">
        <v>42159</v>
      </c>
      <c r="V109" s="16">
        <v>2.9232559874716308</v>
      </c>
      <c r="W109" s="44">
        <f>MAX($V$6:V109)</f>
        <v>3.5699416194808564</v>
      </c>
      <c r="X109" s="2">
        <f t="shared" si="17"/>
        <v>-0.18114739705554828</v>
      </c>
      <c r="Y109" s="44">
        <f t="shared" si="28"/>
        <v>-1.8689596032301914E-3</v>
      </c>
      <c r="Z109" s="44">
        <f t="shared" si="22"/>
        <v>3.4930099985063545E-6</v>
      </c>
      <c r="AB109" s="10">
        <v>41926</v>
      </c>
      <c r="AC109">
        <v>1610.7349999999999</v>
      </c>
      <c r="AD109" s="45">
        <f>MAX($AC$6:AC109)</f>
        <v>1764.116</v>
      </c>
      <c r="AE109" s="45">
        <f t="shared" si="25"/>
        <v>-8.694496280289965E-2</v>
      </c>
      <c r="AF109" s="45">
        <f t="shared" si="26"/>
        <v>-1.7804820005850042E-3</v>
      </c>
      <c r="AG109" s="45">
        <f t="shared" si="27"/>
        <v>3.1701161544071788E-6</v>
      </c>
      <c r="AI109" s="10">
        <v>41926</v>
      </c>
      <c r="AJ109" s="9">
        <f t="shared" si="18"/>
        <v>3.4227511215824382</v>
      </c>
      <c r="AK109" s="46">
        <f t="shared" si="19"/>
        <v>1610.7349999999999</v>
      </c>
      <c r="AL109" s="46">
        <f t="shared" si="23"/>
        <v>0</v>
      </c>
      <c r="AM109" s="46">
        <f t="shared" si="23"/>
        <v>-1.7804820005850042E-3</v>
      </c>
      <c r="AN109" s="23">
        <f t="shared" si="24"/>
        <v>1.7804820005850042E-3</v>
      </c>
    </row>
    <row r="110" spans="2:40" x14ac:dyDescent="0.25">
      <c r="B110" s="10">
        <v>42163</v>
      </c>
      <c r="C110" s="16">
        <v>2.9027771408891847</v>
      </c>
      <c r="D110" s="60">
        <f t="shared" si="20"/>
        <v>-7.0054920507179874E-3</v>
      </c>
      <c r="E110" s="2">
        <f t="shared" si="21"/>
        <v>4.4812953606099275E-5</v>
      </c>
      <c r="F110" s="10">
        <v>41927</v>
      </c>
      <c r="G110">
        <v>1595.2139999999999</v>
      </c>
      <c r="U110" s="10">
        <v>42163</v>
      </c>
      <c r="V110" s="16">
        <v>2.9027771408891847</v>
      </c>
      <c r="W110" s="44">
        <f>MAX($V$6:V110)</f>
        <v>3.5699416194808564</v>
      </c>
      <c r="X110" s="2">
        <f t="shared" si="17"/>
        <v>-0.18688386245618527</v>
      </c>
      <c r="Y110" s="44">
        <f t="shared" si="28"/>
        <v>-7.0054920507179874E-3</v>
      </c>
      <c r="Z110" s="44">
        <f t="shared" si="22"/>
        <v>4.9076918872672913E-5</v>
      </c>
      <c r="AB110" s="10">
        <v>41927</v>
      </c>
      <c r="AC110">
        <v>1595.2139999999999</v>
      </c>
      <c r="AD110" s="45">
        <f>MAX($AC$6:AC110)</f>
        <v>1764.116</v>
      </c>
      <c r="AE110" s="45">
        <f t="shared" si="25"/>
        <v>-9.5743137072618834E-2</v>
      </c>
      <c r="AF110" s="45">
        <f t="shared" si="26"/>
        <v>-9.6359736393634154E-3</v>
      </c>
      <c r="AG110" s="45">
        <f t="shared" si="27"/>
        <v>9.2851987978506632E-5</v>
      </c>
      <c r="AI110" s="10">
        <v>41927</v>
      </c>
      <c r="AJ110" s="9">
        <f t="shared" si="18"/>
        <v>3.4227511215824382</v>
      </c>
      <c r="AK110" s="46">
        <f t="shared" si="19"/>
        <v>1595.2139999999999</v>
      </c>
      <c r="AL110" s="46">
        <f t="shared" si="23"/>
        <v>0</v>
      </c>
      <c r="AM110" s="46">
        <f t="shared" si="23"/>
        <v>-9.6359736393634154E-3</v>
      </c>
      <c r="AN110" s="23">
        <f t="shared" si="24"/>
        <v>9.6359736393634154E-3</v>
      </c>
    </row>
    <row r="111" spans="2:40" x14ac:dyDescent="0.25">
      <c r="B111" s="10">
        <v>42164</v>
      </c>
      <c r="C111" s="16">
        <v>2.9429595753686959</v>
      </c>
      <c r="D111" s="60">
        <f t="shared" si="20"/>
        <v>1.3842755585157462E-2</v>
      </c>
      <c r="E111" s="2">
        <f t="shared" si="21"/>
        <v>2.0033571135756844E-4</v>
      </c>
      <c r="F111" s="10">
        <v>41928</v>
      </c>
      <c r="G111">
        <v>1592.6020000000001</v>
      </c>
      <c r="U111" s="10">
        <v>42164</v>
      </c>
      <c r="V111" s="16">
        <v>2.9429595753686959</v>
      </c>
      <c r="W111" s="44">
        <f>MAX($V$6:V111)</f>
        <v>3.5699416194808564</v>
      </c>
      <c r="X111" s="2">
        <f t="shared" si="17"/>
        <v>-0.17562809450181893</v>
      </c>
      <c r="Y111" s="44">
        <f t="shared" si="28"/>
        <v>1.3842755585157462E-2</v>
      </c>
      <c r="Z111" s="44">
        <f t="shared" si="22"/>
        <v>1.9162188219040813E-4</v>
      </c>
      <c r="AB111" s="10">
        <v>41928</v>
      </c>
      <c r="AC111">
        <v>1592.6020000000001</v>
      </c>
      <c r="AD111" s="45">
        <f>MAX($AC$6:AC111)</f>
        <v>1764.116</v>
      </c>
      <c r="AE111" s="45">
        <f t="shared" si="25"/>
        <v>-9.722376533062449E-2</v>
      </c>
      <c r="AF111" s="45">
        <f t="shared" si="26"/>
        <v>-1.6373978663676292E-3</v>
      </c>
      <c r="AG111" s="45">
        <f t="shared" si="27"/>
        <v>2.6810717727852645E-6</v>
      </c>
      <c r="AI111" s="10">
        <v>41928</v>
      </c>
      <c r="AJ111" s="9">
        <f t="shared" si="18"/>
        <v>3.4227511215824382</v>
      </c>
      <c r="AK111" s="46">
        <f t="shared" si="19"/>
        <v>1592.6020000000001</v>
      </c>
      <c r="AL111" s="46">
        <f t="shared" si="23"/>
        <v>0</v>
      </c>
      <c r="AM111" s="46">
        <f t="shared" si="23"/>
        <v>-1.6373978663676292E-3</v>
      </c>
      <c r="AN111" s="23">
        <f t="shared" si="24"/>
        <v>1.6373978663676292E-3</v>
      </c>
    </row>
    <row r="112" spans="2:40" x14ac:dyDescent="0.25">
      <c r="B112" s="10">
        <v>42165</v>
      </c>
      <c r="C112" s="16">
        <v>2.9311096174939171</v>
      </c>
      <c r="D112" s="60">
        <f t="shared" si="20"/>
        <v>-4.0265445621332496E-3</v>
      </c>
      <c r="E112" s="2">
        <f t="shared" si="21"/>
        <v>1.3803456403055756E-5</v>
      </c>
      <c r="F112" s="10">
        <v>41929</v>
      </c>
      <c r="G112">
        <v>1613.557</v>
      </c>
      <c r="U112" s="10">
        <v>42165</v>
      </c>
      <c r="V112" s="16">
        <v>2.9311096174939171</v>
      </c>
      <c r="W112" s="44">
        <f>MAX($V$6:V112)</f>
        <v>3.5699416194808564</v>
      </c>
      <c r="X112" s="2">
        <f t="shared" si="17"/>
        <v>-0.17894746471507805</v>
      </c>
      <c r="Y112" s="44">
        <f t="shared" si="28"/>
        <v>-4.0265445621332496E-3</v>
      </c>
      <c r="Z112" s="44">
        <f t="shared" si="22"/>
        <v>1.6213061110844845E-5</v>
      </c>
      <c r="AB112" s="10">
        <v>41929</v>
      </c>
      <c r="AC112">
        <v>1613.557</v>
      </c>
      <c r="AD112" s="45">
        <f>MAX($AC$6:AC112)</f>
        <v>1764.116</v>
      </c>
      <c r="AE112" s="45">
        <f t="shared" si="25"/>
        <v>-8.5345294753859657E-2</v>
      </c>
      <c r="AF112" s="45">
        <f t="shared" si="26"/>
        <v>1.3157712975369718E-2</v>
      </c>
      <c r="AG112" s="45">
        <f t="shared" si="27"/>
        <v>1.7312541074221261E-4</v>
      </c>
      <c r="AI112" s="10">
        <v>41929</v>
      </c>
      <c r="AJ112" s="9">
        <f t="shared" si="18"/>
        <v>3.4227511215824382</v>
      </c>
      <c r="AK112" s="46">
        <f t="shared" si="19"/>
        <v>1613.557</v>
      </c>
      <c r="AL112" s="46">
        <f t="shared" si="23"/>
        <v>0</v>
      </c>
      <c r="AM112" s="46">
        <f t="shared" si="23"/>
        <v>1.3157712975369718E-2</v>
      </c>
      <c r="AN112" s="23">
        <f t="shared" si="24"/>
        <v>-1.3157712975369718E-2</v>
      </c>
    </row>
    <row r="113" spans="2:40" x14ac:dyDescent="0.25">
      <c r="B113" s="10">
        <v>42166</v>
      </c>
      <c r="C113" s="16">
        <v>2.908263208886475</v>
      </c>
      <c r="D113" s="60">
        <f t="shared" si="20"/>
        <v>-7.7944572495980413E-3</v>
      </c>
      <c r="E113" s="2">
        <f t="shared" si="21"/>
        <v>5.5998476784700826E-5</v>
      </c>
      <c r="F113" s="10">
        <v>41932</v>
      </c>
      <c r="G113">
        <v>1626.0519999999999</v>
      </c>
      <c r="U113" s="10">
        <v>42166</v>
      </c>
      <c r="V113" s="16">
        <v>2.908263208886475</v>
      </c>
      <c r="W113" s="44">
        <f>MAX($V$6:V113)</f>
        <v>3.5699416194808564</v>
      </c>
      <c r="X113" s="2">
        <f t="shared" si="17"/>
        <v>-0.18534712360103056</v>
      </c>
      <c r="Y113" s="44">
        <f t="shared" si="28"/>
        <v>-7.7944572495980413E-3</v>
      </c>
      <c r="Z113" s="44">
        <f t="shared" si="22"/>
        <v>6.0753563815811461E-5</v>
      </c>
      <c r="AB113" s="10">
        <v>41932</v>
      </c>
      <c r="AC113">
        <v>1626.0519999999999</v>
      </c>
      <c r="AD113" s="45">
        <f>MAX($AC$6:AC113)</f>
        <v>1764.116</v>
      </c>
      <c r="AE113" s="45">
        <f t="shared" si="25"/>
        <v>-7.8262427187327899E-2</v>
      </c>
      <c r="AF113" s="45">
        <f t="shared" si="26"/>
        <v>7.7437611438577747E-3</v>
      </c>
      <c r="AG113" s="45">
        <f t="shared" si="27"/>
        <v>5.9965836653121471E-5</v>
      </c>
      <c r="AI113" s="10">
        <v>41932</v>
      </c>
      <c r="AJ113" s="9">
        <f t="shared" si="18"/>
        <v>3.4227511215824382</v>
      </c>
      <c r="AK113" s="46">
        <f t="shared" si="19"/>
        <v>1626.0519999999999</v>
      </c>
      <c r="AL113" s="46">
        <f t="shared" si="23"/>
        <v>0</v>
      </c>
      <c r="AM113" s="46">
        <f t="shared" si="23"/>
        <v>7.7437611438577747E-3</v>
      </c>
      <c r="AN113" s="23">
        <f t="shared" si="24"/>
        <v>-7.7437611438577747E-3</v>
      </c>
    </row>
    <row r="114" spans="2:40" x14ac:dyDescent="0.25">
      <c r="B114" s="10">
        <v>42170</v>
      </c>
      <c r="C114" s="16">
        <v>2.9152796526301388</v>
      </c>
      <c r="D114" s="60">
        <f t="shared" si="20"/>
        <v>2.4125889713917381E-3</v>
      </c>
      <c r="E114" s="2">
        <f t="shared" si="21"/>
        <v>7.4192674225626307E-6</v>
      </c>
      <c r="F114" s="10">
        <v>41933</v>
      </c>
      <c r="G114">
        <v>1651.1410000000001</v>
      </c>
      <c r="U114" s="10">
        <v>42170</v>
      </c>
      <c r="V114" s="16">
        <v>2.9152796526301388</v>
      </c>
      <c r="W114" s="44">
        <f>MAX($V$6:V114)</f>
        <v>3.5699416194808564</v>
      </c>
      <c r="X114" s="2">
        <f t="shared" si="17"/>
        <v>-0.18338170105591789</v>
      </c>
      <c r="Y114" s="44">
        <f t="shared" si="28"/>
        <v>2.4125889713917381E-3</v>
      </c>
      <c r="Z114" s="44">
        <f t="shared" si="22"/>
        <v>5.8205855448810446E-6</v>
      </c>
      <c r="AB114" s="10">
        <v>41933</v>
      </c>
      <c r="AC114">
        <v>1651.1410000000001</v>
      </c>
      <c r="AD114" s="45">
        <f>MAX($AC$6:AC114)</f>
        <v>1764.116</v>
      </c>
      <c r="AE114" s="45">
        <f t="shared" si="25"/>
        <v>-6.4040573295633618E-2</v>
      </c>
      <c r="AF114" s="45">
        <f t="shared" si="26"/>
        <v>1.5429395861878969E-2</v>
      </c>
      <c r="AG114" s="45">
        <f t="shared" si="27"/>
        <v>2.3806625666256787E-4</v>
      </c>
      <c r="AI114" s="10">
        <v>41933</v>
      </c>
      <c r="AJ114" s="9">
        <f t="shared" si="18"/>
        <v>3.4227511215824382</v>
      </c>
      <c r="AK114" s="46">
        <f t="shared" si="19"/>
        <v>1651.1410000000001</v>
      </c>
      <c r="AL114" s="46">
        <f t="shared" si="23"/>
        <v>0</v>
      </c>
      <c r="AM114" s="46">
        <f t="shared" si="23"/>
        <v>1.5429395861878969E-2</v>
      </c>
      <c r="AN114" s="23">
        <f t="shared" si="24"/>
        <v>-1.5429395861878969E-2</v>
      </c>
    </row>
    <row r="115" spans="2:40" x14ac:dyDescent="0.25">
      <c r="B115" s="10">
        <v>42171</v>
      </c>
      <c r="C115" s="16">
        <v>2.8962108651480967</v>
      </c>
      <c r="D115" s="60">
        <f t="shared" si="20"/>
        <v>-6.5409805418970013E-3</v>
      </c>
      <c r="E115" s="2">
        <f t="shared" si="21"/>
        <v>3.8809614256045639E-5</v>
      </c>
      <c r="F115" s="10">
        <v>41934</v>
      </c>
      <c r="G115">
        <v>1647.2149999999999</v>
      </c>
      <c r="U115" s="10">
        <v>42171</v>
      </c>
      <c r="V115" s="16">
        <v>2.8962108651480967</v>
      </c>
      <c r="W115" s="44">
        <f>MAX($V$6:V115)</f>
        <v>3.5699416194808564</v>
      </c>
      <c r="X115" s="2">
        <f t="shared" si="17"/>
        <v>-0.1887231854594682</v>
      </c>
      <c r="Y115" s="44">
        <f t="shared" si="28"/>
        <v>-6.5409805418970013E-3</v>
      </c>
      <c r="Z115" s="44">
        <f t="shared" si="22"/>
        <v>4.2784426449475188E-5</v>
      </c>
      <c r="AB115" s="10">
        <v>41934</v>
      </c>
      <c r="AC115">
        <v>1647.2149999999999</v>
      </c>
      <c r="AD115" s="45">
        <f>MAX($AC$6:AC115)</f>
        <v>1764.116</v>
      </c>
      <c r="AE115" s="45">
        <f t="shared" si="25"/>
        <v>-6.6266050531824439E-2</v>
      </c>
      <c r="AF115" s="45">
        <f t="shared" si="26"/>
        <v>-2.3777496894572536E-3</v>
      </c>
      <c r="AG115" s="45">
        <f t="shared" si="27"/>
        <v>5.6536935857140662E-6</v>
      </c>
      <c r="AI115" s="10">
        <v>41934</v>
      </c>
      <c r="AJ115" s="9">
        <f t="shared" si="18"/>
        <v>3.4227511215824382</v>
      </c>
      <c r="AK115" s="46">
        <f t="shared" si="19"/>
        <v>1647.2149999999999</v>
      </c>
      <c r="AL115" s="46">
        <f t="shared" si="23"/>
        <v>0</v>
      </c>
      <c r="AM115" s="46">
        <f t="shared" si="23"/>
        <v>-2.3777496894572536E-3</v>
      </c>
      <c r="AN115" s="23">
        <f t="shared" si="24"/>
        <v>2.3777496894572536E-3</v>
      </c>
    </row>
    <row r="116" spans="2:40" x14ac:dyDescent="0.25">
      <c r="B116" s="10">
        <v>42172</v>
      </c>
      <c r="C116" s="16">
        <v>2.9169282855010845</v>
      </c>
      <c r="D116" s="60">
        <f t="shared" si="20"/>
        <v>7.1532845216117913E-3</v>
      </c>
      <c r="E116" s="2">
        <f t="shared" si="21"/>
        <v>5.5719189794840935E-5</v>
      </c>
      <c r="F116" s="10">
        <v>41935</v>
      </c>
      <c r="G116">
        <v>1659.971</v>
      </c>
      <c r="U116" s="10">
        <v>42172</v>
      </c>
      <c r="V116" s="16">
        <v>2.9169282855010845</v>
      </c>
      <c r="W116" s="44">
        <f>MAX($V$6:V116)</f>
        <v>3.5699416194808564</v>
      </c>
      <c r="X116" s="2">
        <f t="shared" si="17"/>
        <v>-0.1829198915792728</v>
      </c>
      <c r="Y116" s="44">
        <f t="shared" si="28"/>
        <v>7.1532845216117913E-3</v>
      </c>
      <c r="Z116" s="44">
        <f t="shared" si="22"/>
        <v>5.1169479447130832E-5</v>
      </c>
      <c r="AB116" s="10">
        <v>41935</v>
      </c>
      <c r="AC116">
        <v>1659.971</v>
      </c>
      <c r="AD116" s="45">
        <f>MAX($AC$6:AC116)</f>
        <v>1764.116</v>
      </c>
      <c r="AE116" s="45">
        <f t="shared" si="25"/>
        <v>-5.9035233510721485E-2</v>
      </c>
      <c r="AF116" s="45">
        <f t="shared" si="26"/>
        <v>7.74397999046883E-3</v>
      </c>
      <c r="AG116" s="45">
        <f t="shared" si="27"/>
        <v>5.9969226092781624E-5</v>
      </c>
      <c r="AI116" s="10">
        <v>41935</v>
      </c>
      <c r="AJ116" s="9">
        <f t="shared" si="18"/>
        <v>3.4227511215824382</v>
      </c>
      <c r="AK116" s="46">
        <f t="shared" si="19"/>
        <v>1659.971</v>
      </c>
      <c r="AL116" s="46">
        <f t="shared" si="23"/>
        <v>0</v>
      </c>
      <c r="AM116" s="46">
        <f t="shared" si="23"/>
        <v>7.74397999046883E-3</v>
      </c>
      <c r="AN116" s="23">
        <f t="shared" si="24"/>
        <v>-7.74397999046883E-3</v>
      </c>
    </row>
    <row r="117" spans="2:40" x14ac:dyDescent="0.25">
      <c r="B117" s="10">
        <v>42173</v>
      </c>
      <c r="C117" s="16">
        <v>2.9062464749175274</v>
      </c>
      <c r="D117" s="60">
        <f t="shared" si="20"/>
        <v>-3.6620065829702231E-3</v>
      </c>
      <c r="E117" s="2">
        <f t="shared" si="21"/>
        <v>1.1227608206386731E-5</v>
      </c>
      <c r="F117" s="10">
        <v>41936</v>
      </c>
      <c r="G117">
        <v>1667.877</v>
      </c>
      <c r="U117" s="10">
        <v>42173</v>
      </c>
      <c r="V117" s="16">
        <v>2.9062464749175274</v>
      </c>
      <c r="W117" s="44">
        <f>MAX($V$6:V117)</f>
        <v>3.5699416194808564</v>
      </c>
      <c r="X117" s="2">
        <f t="shared" si="17"/>
        <v>-0.18591204431512354</v>
      </c>
      <c r="Y117" s="44">
        <f t="shared" si="28"/>
        <v>-3.6620065829702231E-3</v>
      </c>
      <c r="Z117" s="44">
        <f t="shared" si="22"/>
        <v>1.3410292213717249E-5</v>
      </c>
      <c r="AB117" s="10">
        <v>41936</v>
      </c>
      <c r="AC117">
        <v>1667.877</v>
      </c>
      <c r="AD117" s="45">
        <f>MAX($AC$6:AC117)</f>
        <v>1764.116</v>
      </c>
      <c r="AE117" s="45">
        <f t="shared" si="25"/>
        <v>-5.4553668806359701E-2</v>
      </c>
      <c r="AF117" s="45">
        <f t="shared" si="26"/>
        <v>4.7627338067954827E-3</v>
      </c>
      <c r="AG117" s="45">
        <f t="shared" si="27"/>
        <v>2.268363331439259E-5</v>
      </c>
      <c r="AI117" s="10">
        <v>41936</v>
      </c>
      <c r="AJ117" s="9">
        <f t="shared" si="18"/>
        <v>3.4227511215824382</v>
      </c>
      <c r="AK117" s="46">
        <f t="shared" si="19"/>
        <v>1667.877</v>
      </c>
      <c r="AL117" s="46">
        <f t="shared" si="23"/>
        <v>0</v>
      </c>
      <c r="AM117" s="46">
        <f t="shared" si="23"/>
        <v>4.7627338067954827E-3</v>
      </c>
      <c r="AN117" s="23">
        <f t="shared" si="24"/>
        <v>-4.7627338067954827E-3</v>
      </c>
    </row>
    <row r="118" spans="2:40" x14ac:dyDescent="0.25">
      <c r="B118" s="10">
        <v>42177</v>
      </c>
      <c r="C118" s="16">
        <v>2.9514189444664143</v>
      </c>
      <c r="D118" s="60">
        <f t="shared" si="20"/>
        <v>1.5543234181529142E-2</v>
      </c>
      <c r="E118" s="2">
        <f t="shared" si="21"/>
        <v>2.5136448636262879E-4</v>
      </c>
      <c r="F118" s="10">
        <v>41939</v>
      </c>
      <c r="G118">
        <v>1666.8230000000001</v>
      </c>
      <c r="U118" s="10">
        <v>42177</v>
      </c>
      <c r="V118" s="16">
        <v>2.9514189444664143</v>
      </c>
      <c r="W118" s="44">
        <f>MAX($V$6:V118)</f>
        <v>3.5699416194808564</v>
      </c>
      <c r="X118" s="2">
        <f t="shared" si="17"/>
        <v>-0.17325848457555115</v>
      </c>
      <c r="Y118" s="44">
        <f t="shared" si="28"/>
        <v>1.5543234181529142E-2</v>
      </c>
      <c r="Z118" s="44">
        <f t="shared" si="22"/>
        <v>2.4159212882185591E-4</v>
      </c>
      <c r="AB118" s="10">
        <v>41939</v>
      </c>
      <c r="AC118">
        <v>1666.8230000000001</v>
      </c>
      <c r="AD118" s="45">
        <f>MAX($AC$6:AC118)</f>
        <v>1764.116</v>
      </c>
      <c r="AE118" s="45">
        <f t="shared" si="25"/>
        <v>-5.5151135186121469E-2</v>
      </c>
      <c r="AF118" s="45">
        <f t="shared" si="26"/>
        <v>-6.3194108438446861E-4</v>
      </c>
      <c r="AG118" s="45">
        <f t="shared" si="27"/>
        <v>3.993495341330181E-7</v>
      </c>
      <c r="AI118" s="10">
        <v>41939</v>
      </c>
      <c r="AJ118" s="9">
        <f t="shared" si="18"/>
        <v>3.4227511215824382</v>
      </c>
      <c r="AK118" s="46">
        <f t="shared" si="19"/>
        <v>1666.8230000000001</v>
      </c>
      <c r="AL118" s="46">
        <f t="shared" si="23"/>
        <v>0</v>
      </c>
      <c r="AM118" s="46">
        <f t="shared" si="23"/>
        <v>-6.3194108438446861E-4</v>
      </c>
      <c r="AN118" s="23">
        <f t="shared" si="24"/>
        <v>6.3194108438446861E-4</v>
      </c>
    </row>
    <row r="119" spans="2:40" x14ac:dyDescent="0.25">
      <c r="B119" s="10">
        <v>42178</v>
      </c>
      <c r="C119" s="16">
        <v>2.9681579950701962</v>
      </c>
      <c r="D119" s="60">
        <f t="shared" si="20"/>
        <v>5.6715264483768735E-3</v>
      </c>
      <c r="E119" s="2">
        <f t="shared" si="21"/>
        <v>3.5793545239472306E-5</v>
      </c>
      <c r="F119" s="10">
        <v>41940</v>
      </c>
      <c r="G119">
        <v>1684.54</v>
      </c>
      <c r="U119" s="10">
        <v>42178</v>
      </c>
      <c r="V119" s="16">
        <v>2.9681579950701962</v>
      </c>
      <c r="W119" s="44">
        <f>MAX($V$6:V119)</f>
        <v>3.5699416194808564</v>
      </c>
      <c r="X119" s="2">
        <f t="shared" si="17"/>
        <v>-0.16856959820485018</v>
      </c>
      <c r="Y119" s="44">
        <f t="shared" si="28"/>
        <v>5.6715264483768735E-3</v>
      </c>
      <c r="Z119" s="44">
        <f t="shared" si="22"/>
        <v>3.2166212254638395E-5</v>
      </c>
      <c r="AB119" s="10">
        <v>41940</v>
      </c>
      <c r="AC119">
        <v>1684.54</v>
      </c>
      <c r="AD119" s="45">
        <f>MAX($AC$6:AC119)</f>
        <v>1764.116</v>
      </c>
      <c r="AE119" s="45">
        <f t="shared" si="25"/>
        <v>-4.5108144815873774E-2</v>
      </c>
      <c r="AF119" s="45">
        <f t="shared" si="26"/>
        <v>1.0629202980760422E-2</v>
      </c>
      <c r="AG119" s="45">
        <f t="shared" si="27"/>
        <v>1.1297995600620624E-4</v>
      </c>
      <c r="AI119" s="10">
        <v>41940</v>
      </c>
      <c r="AJ119" s="9">
        <f t="shared" si="18"/>
        <v>3.4227511215824382</v>
      </c>
      <c r="AK119" s="46">
        <f t="shared" si="19"/>
        <v>1684.54</v>
      </c>
      <c r="AL119" s="46">
        <f t="shared" si="23"/>
        <v>0</v>
      </c>
      <c r="AM119" s="46">
        <f t="shared" si="23"/>
        <v>1.0629202980760422E-2</v>
      </c>
      <c r="AN119" s="23">
        <f t="shared" si="24"/>
        <v>-1.0629202980760422E-2</v>
      </c>
    </row>
    <row r="120" spans="2:40" x14ac:dyDescent="0.25">
      <c r="B120" s="10">
        <v>42179</v>
      </c>
      <c r="C120" s="16">
        <v>2.9831843893779784</v>
      </c>
      <c r="D120" s="60">
        <f t="shared" si="20"/>
        <v>5.0625318236898753E-3</v>
      </c>
      <c r="E120" s="2">
        <f t="shared" si="21"/>
        <v>2.8877469299247516E-5</v>
      </c>
      <c r="F120" s="10">
        <v>41941</v>
      </c>
      <c r="G120">
        <v>1686.348</v>
      </c>
      <c r="U120" s="10">
        <v>42179</v>
      </c>
      <c r="V120" s="16">
        <v>2.9831843893779784</v>
      </c>
      <c r="W120" s="44">
        <f>MAX($V$6:V120)</f>
        <v>3.5699416194808564</v>
      </c>
      <c r="X120" s="2">
        <f t="shared" si="17"/>
        <v>-0.16436045533657906</v>
      </c>
      <c r="Y120" s="44">
        <f t="shared" si="28"/>
        <v>5.0625318236898753E-3</v>
      </c>
      <c r="Z120" s="44">
        <f t="shared" si="22"/>
        <v>2.5629228465872734E-5</v>
      </c>
      <c r="AB120" s="10">
        <v>41941</v>
      </c>
      <c r="AC120">
        <v>1686.348</v>
      </c>
      <c r="AD120" s="45">
        <f>MAX($AC$6:AC120)</f>
        <v>1764.116</v>
      </c>
      <c r="AE120" s="45">
        <f t="shared" si="25"/>
        <v>-4.4083268900684591E-2</v>
      </c>
      <c r="AF120" s="45">
        <f t="shared" si="26"/>
        <v>1.073290037636454E-3</v>
      </c>
      <c r="AG120" s="45">
        <f t="shared" si="27"/>
        <v>1.1519515048896609E-6</v>
      </c>
      <c r="AI120" s="10">
        <v>41941</v>
      </c>
      <c r="AJ120" s="9">
        <f t="shared" si="18"/>
        <v>3.4227511215824382</v>
      </c>
      <c r="AK120" s="46">
        <f t="shared" si="19"/>
        <v>1686.348</v>
      </c>
      <c r="AL120" s="46">
        <f t="shared" si="23"/>
        <v>0</v>
      </c>
      <c r="AM120" s="46">
        <f t="shared" si="23"/>
        <v>1.073290037636454E-3</v>
      </c>
      <c r="AN120" s="23">
        <f t="shared" si="24"/>
        <v>-1.073290037636454E-3</v>
      </c>
    </row>
    <row r="121" spans="2:40" x14ac:dyDescent="0.25">
      <c r="B121" s="10">
        <v>42180</v>
      </c>
      <c r="C121" s="16">
        <v>2.9487008366668559</v>
      </c>
      <c r="D121" s="60">
        <f t="shared" si="20"/>
        <v>-1.1559309854900612E-2</v>
      </c>
      <c r="E121" s="2">
        <f t="shared" si="21"/>
        <v>1.2651897983313046E-4</v>
      </c>
      <c r="F121" s="10">
        <v>41942</v>
      </c>
      <c r="G121">
        <v>1689.221</v>
      </c>
      <c r="U121" s="10">
        <v>42180</v>
      </c>
      <c r="V121" s="16">
        <v>2.9487008366668559</v>
      </c>
      <c r="W121" s="44">
        <f>MAX($V$6:V121)</f>
        <v>3.5699416194808564</v>
      </c>
      <c r="X121" s="2">
        <f t="shared" si="17"/>
        <v>-0.17401987176035161</v>
      </c>
      <c r="Y121" s="44">
        <f t="shared" si="28"/>
        <v>-1.1559309854900612E-2</v>
      </c>
      <c r="Z121" s="44">
        <f t="shared" si="22"/>
        <v>1.3361764432160241E-4</v>
      </c>
      <c r="AB121" s="10">
        <v>41942</v>
      </c>
      <c r="AC121">
        <v>1689.221</v>
      </c>
      <c r="AD121" s="45">
        <f>MAX($AC$6:AC121)</f>
        <v>1764.116</v>
      </c>
      <c r="AE121" s="45">
        <f t="shared" si="25"/>
        <v>-4.2454691188107851E-2</v>
      </c>
      <c r="AF121" s="45">
        <f t="shared" si="26"/>
        <v>1.7036815651336745E-3</v>
      </c>
      <c r="AG121" s="45">
        <f t="shared" si="27"/>
        <v>2.902530875376327E-6</v>
      </c>
      <c r="AI121" s="10">
        <v>41942</v>
      </c>
      <c r="AJ121" s="9">
        <f t="shared" si="18"/>
        <v>3.1289985322397786</v>
      </c>
      <c r="AK121" s="46">
        <f t="shared" si="19"/>
        <v>1689.221</v>
      </c>
      <c r="AL121" s="46">
        <f t="shared" si="23"/>
        <v>-8.5823531687822308E-2</v>
      </c>
      <c r="AM121" s="46">
        <f t="shared" si="23"/>
        <v>1.7036815651336745E-3</v>
      </c>
      <c r="AN121" s="23">
        <f t="shared" si="24"/>
        <v>-8.7527213252955982E-2</v>
      </c>
    </row>
    <row r="122" spans="2:40" x14ac:dyDescent="0.25">
      <c r="B122" s="10">
        <v>42184</v>
      </c>
      <c r="C122" s="16">
        <v>2.8864463578830457</v>
      </c>
      <c r="D122" s="60">
        <f t="shared" si="20"/>
        <v>-2.1112510977607801E-2</v>
      </c>
      <c r="E122" s="2">
        <f t="shared" si="21"/>
        <v>4.326926974379135E-4</v>
      </c>
      <c r="F122" s="10">
        <v>41943</v>
      </c>
      <c r="G122">
        <v>1708.0920000000001</v>
      </c>
      <c r="U122" s="10">
        <v>42184</v>
      </c>
      <c r="V122" s="16">
        <v>2.8864463578830457</v>
      </c>
      <c r="W122" s="44">
        <f>MAX($V$6:V122)</f>
        <v>3.5699416194808564</v>
      </c>
      <c r="X122" s="2">
        <f t="shared" si="17"/>
        <v>-0.19145838628509704</v>
      </c>
      <c r="Y122" s="44">
        <f t="shared" si="28"/>
        <v>-2.1112510977607801E-2</v>
      </c>
      <c r="Z122" s="44">
        <f t="shared" si="22"/>
        <v>4.4573811977960989E-4</v>
      </c>
      <c r="AB122" s="10">
        <v>41943</v>
      </c>
      <c r="AC122">
        <v>1708.0920000000001</v>
      </c>
      <c r="AD122" s="45">
        <f>MAX($AC$6:AC122)</f>
        <v>1764.116</v>
      </c>
      <c r="AE122" s="45">
        <f t="shared" si="25"/>
        <v>-3.1757548823319937E-2</v>
      </c>
      <c r="AF122" s="45">
        <f t="shared" si="26"/>
        <v>1.1171421619788013E-2</v>
      </c>
      <c r="AG122" s="45">
        <f t="shared" si="27"/>
        <v>1.2480066100706703E-4</v>
      </c>
      <c r="AI122" s="10">
        <v>41943</v>
      </c>
      <c r="AJ122" s="9">
        <f t="shared" si="18"/>
        <v>3.1289985322397786</v>
      </c>
      <c r="AK122" s="46">
        <f t="shared" si="19"/>
        <v>1708.0920000000001</v>
      </c>
      <c r="AL122" s="46">
        <f t="shared" si="23"/>
        <v>0</v>
      </c>
      <c r="AM122" s="46">
        <f t="shared" si="23"/>
        <v>1.1171421619788013E-2</v>
      </c>
      <c r="AN122" s="23">
        <f t="shared" si="24"/>
        <v>-1.1171421619788013E-2</v>
      </c>
    </row>
    <row r="123" spans="2:40" x14ac:dyDescent="0.25">
      <c r="B123" s="10">
        <v>42185</v>
      </c>
      <c r="C123" s="16">
        <v>2.9240691951143587</v>
      </c>
      <c r="D123" s="60">
        <f t="shared" si="20"/>
        <v>1.3034310209355748E-2</v>
      </c>
      <c r="E123" s="2">
        <f t="shared" si="21"/>
        <v>1.7810382385019419E-4</v>
      </c>
      <c r="F123" s="10">
        <v>41946</v>
      </c>
      <c r="G123">
        <v>1699.086</v>
      </c>
      <c r="U123" s="10">
        <v>42185</v>
      </c>
      <c r="V123" s="16">
        <v>2.9240691951143587</v>
      </c>
      <c r="W123" s="44">
        <f>MAX($V$6:V123)</f>
        <v>3.5699416194808564</v>
      </c>
      <c r="X123" s="2">
        <f t="shared" si="17"/>
        <v>-0.18091960407476382</v>
      </c>
      <c r="Y123" s="44">
        <f t="shared" si="28"/>
        <v>1.3034310209355748E-2</v>
      </c>
      <c r="Z123" s="44">
        <f t="shared" si="22"/>
        <v>1.6989324263371548E-4</v>
      </c>
      <c r="AB123" s="10">
        <v>41946</v>
      </c>
      <c r="AC123">
        <v>1699.086</v>
      </c>
      <c r="AD123" s="45">
        <f>MAX($AC$6:AC123)</f>
        <v>1764.116</v>
      </c>
      <c r="AE123" s="45">
        <f t="shared" si="25"/>
        <v>-3.6862655290241686E-2</v>
      </c>
      <c r="AF123" s="45">
        <f t="shared" si="26"/>
        <v>-5.2725497221461914E-3</v>
      </c>
      <c r="AG123" s="45">
        <f t="shared" si="27"/>
        <v>2.779978057250388E-5</v>
      </c>
      <c r="AI123" s="10">
        <v>41946</v>
      </c>
      <c r="AJ123" s="9">
        <f t="shared" si="18"/>
        <v>3.1289985322397786</v>
      </c>
      <c r="AK123" s="46">
        <f t="shared" si="19"/>
        <v>1699.086</v>
      </c>
      <c r="AL123" s="46">
        <f t="shared" si="23"/>
        <v>0</v>
      </c>
      <c r="AM123" s="46">
        <f t="shared" si="23"/>
        <v>-5.2725497221461914E-3</v>
      </c>
      <c r="AN123" s="23">
        <f t="shared" si="24"/>
        <v>5.2725497221461914E-3</v>
      </c>
    </row>
    <row r="124" spans="2:40" x14ac:dyDescent="0.25">
      <c r="B124" s="10">
        <v>42186</v>
      </c>
      <c r="C124" s="16">
        <v>2.9180178076234586</v>
      </c>
      <c r="D124" s="60">
        <f t="shared" si="20"/>
        <v>-2.0695089914462006E-3</v>
      </c>
      <c r="E124" s="2">
        <f t="shared" si="21"/>
        <v>3.0914948980400785E-6</v>
      </c>
      <c r="F124" s="10">
        <v>41947</v>
      </c>
      <c r="G124">
        <v>1698.2159999999999</v>
      </c>
      <c r="U124" s="10">
        <v>42186</v>
      </c>
      <c r="V124" s="16">
        <v>2.9180178076234586</v>
      </c>
      <c r="W124" s="44">
        <f>MAX($V$6:V124)</f>
        <v>3.5699416194808564</v>
      </c>
      <c r="X124" s="2">
        <f t="shared" si="17"/>
        <v>-0.18261469831884847</v>
      </c>
      <c r="Y124" s="44">
        <f t="shared" si="28"/>
        <v>-2.0695089914462006E-3</v>
      </c>
      <c r="Z124" s="44">
        <f t="shared" si="22"/>
        <v>4.2828674656766702E-6</v>
      </c>
      <c r="AB124" s="10">
        <v>41947</v>
      </c>
      <c r="AC124">
        <v>1698.2159999999999</v>
      </c>
      <c r="AD124" s="45">
        <f>MAX($AC$6:AC124)</f>
        <v>1764.116</v>
      </c>
      <c r="AE124" s="45">
        <f t="shared" si="25"/>
        <v>-3.7355820138811779E-2</v>
      </c>
      <c r="AF124" s="45">
        <f t="shared" si="26"/>
        <v>-5.1204000268390004E-4</v>
      </c>
      <c r="AG124" s="45">
        <f t="shared" si="27"/>
        <v>2.6218496434852837E-7</v>
      </c>
      <c r="AI124" s="10">
        <v>41947</v>
      </c>
      <c r="AJ124" s="9">
        <f t="shared" si="18"/>
        <v>3.1289985322397786</v>
      </c>
      <c r="AK124" s="46">
        <f t="shared" si="19"/>
        <v>1698.2159999999999</v>
      </c>
      <c r="AL124" s="46">
        <f t="shared" si="23"/>
        <v>0</v>
      </c>
      <c r="AM124" s="46">
        <f t="shared" si="23"/>
        <v>-5.1204000268390004E-4</v>
      </c>
      <c r="AN124" s="23">
        <f t="shared" si="24"/>
        <v>5.1204000268390004E-4</v>
      </c>
    </row>
    <row r="125" spans="2:40" x14ac:dyDescent="0.25">
      <c r="B125" s="10">
        <v>42187</v>
      </c>
      <c r="C125" s="16">
        <v>2.932027057277284</v>
      </c>
      <c r="D125" s="60">
        <f t="shared" si="20"/>
        <v>4.8009472790828678E-3</v>
      </c>
      <c r="E125" s="2">
        <f t="shared" si="21"/>
        <v>2.6134502238670097E-5</v>
      </c>
      <c r="F125" s="10">
        <v>41948</v>
      </c>
      <c r="G125">
        <v>1706.511</v>
      </c>
      <c r="U125" s="10">
        <v>42187</v>
      </c>
      <c r="V125" s="16">
        <v>2.932027057277284</v>
      </c>
      <c r="W125" s="44">
        <f>MAX($V$6:V125)</f>
        <v>3.5699416194808564</v>
      </c>
      <c r="X125" s="2">
        <f t="shared" si="17"/>
        <v>-0.17869047457877996</v>
      </c>
      <c r="Y125" s="44">
        <f t="shared" si="28"/>
        <v>4.8009472790828678E-3</v>
      </c>
      <c r="Z125" s="44">
        <f t="shared" si="22"/>
        <v>2.3049094776533192E-5</v>
      </c>
      <c r="AB125" s="10">
        <v>41948</v>
      </c>
      <c r="AC125">
        <v>1706.511</v>
      </c>
      <c r="AD125" s="45">
        <f>MAX($AC$6:AC125)</f>
        <v>1764.116</v>
      </c>
      <c r="AE125" s="45">
        <f t="shared" si="25"/>
        <v>-3.2653748392962867E-2</v>
      </c>
      <c r="AF125" s="45">
        <f t="shared" si="26"/>
        <v>4.8845376559871756E-3</v>
      </c>
      <c r="AG125" s="45">
        <f t="shared" si="27"/>
        <v>2.3858708112756692E-5</v>
      </c>
      <c r="AI125" s="10">
        <v>41948</v>
      </c>
      <c r="AJ125" s="9">
        <f t="shared" si="18"/>
        <v>3.1289985322397786</v>
      </c>
      <c r="AK125" s="46">
        <f t="shared" si="19"/>
        <v>1706.511</v>
      </c>
      <c r="AL125" s="46">
        <f t="shared" si="23"/>
        <v>0</v>
      </c>
      <c r="AM125" s="46">
        <f t="shared" si="23"/>
        <v>4.8845376559871756E-3</v>
      </c>
      <c r="AN125" s="23">
        <f t="shared" si="24"/>
        <v>-4.8845376559871756E-3</v>
      </c>
    </row>
    <row r="126" spans="2:40" x14ac:dyDescent="0.25">
      <c r="B126" s="10">
        <v>42191</v>
      </c>
      <c r="C126" s="16">
        <v>2.9044036718593165</v>
      </c>
      <c r="D126" s="60">
        <f t="shared" si="20"/>
        <v>-9.4212586986216484E-3</v>
      </c>
      <c r="E126" s="2">
        <f t="shared" si="21"/>
        <v>8.2992363238692388E-5</v>
      </c>
      <c r="F126" s="10">
        <v>41949</v>
      </c>
      <c r="G126">
        <v>1707.529</v>
      </c>
      <c r="U126" s="10">
        <v>42191</v>
      </c>
      <c r="V126" s="16">
        <v>2.9044036718593165</v>
      </c>
      <c r="W126" s="44">
        <f>MAX($V$6:V126)</f>
        <v>3.5699416194808564</v>
      </c>
      <c r="X126" s="2">
        <f t="shared" si="17"/>
        <v>-0.18642824408941538</v>
      </c>
      <c r="Y126" s="44">
        <f t="shared" si="28"/>
        <v>-9.4212586986216484E-3</v>
      </c>
      <c r="Z126" s="44">
        <f t="shared" si="22"/>
        <v>8.8760115466354072E-5</v>
      </c>
      <c r="AB126" s="10">
        <v>41949</v>
      </c>
      <c r="AC126">
        <v>1707.529</v>
      </c>
      <c r="AD126" s="45">
        <f>MAX($AC$6:AC126)</f>
        <v>1764.116</v>
      </c>
      <c r="AE126" s="45">
        <f t="shared" si="25"/>
        <v>-3.2076688834521083E-2</v>
      </c>
      <c r="AF126" s="45">
        <f t="shared" si="26"/>
        <v>5.965387858619664E-4</v>
      </c>
      <c r="AG126" s="45">
        <f t="shared" si="27"/>
        <v>3.5585852303766899E-7</v>
      </c>
      <c r="AI126" s="10">
        <v>41949</v>
      </c>
      <c r="AJ126" s="9">
        <f t="shared" si="18"/>
        <v>3.0912897384708016</v>
      </c>
      <c r="AK126" s="46">
        <f t="shared" si="19"/>
        <v>1707.529</v>
      </c>
      <c r="AL126" s="46">
        <f t="shared" si="23"/>
        <v>-1.2051393882241523E-2</v>
      </c>
      <c r="AM126" s="46">
        <f t="shared" si="23"/>
        <v>5.965387858619664E-4</v>
      </c>
      <c r="AN126" s="23">
        <f t="shared" si="24"/>
        <v>-1.264793266810349E-2</v>
      </c>
    </row>
    <row r="127" spans="2:40" x14ac:dyDescent="0.25">
      <c r="B127" s="10">
        <v>42192</v>
      </c>
      <c r="C127" s="16">
        <v>2.8992104140664972</v>
      </c>
      <c r="D127" s="60">
        <f t="shared" si="20"/>
        <v>-1.7880633615556807E-3</v>
      </c>
      <c r="E127" s="2">
        <f t="shared" si="21"/>
        <v>2.1809946857591694E-6</v>
      </c>
      <c r="F127" s="10">
        <v>41950</v>
      </c>
      <c r="G127">
        <v>1707.011</v>
      </c>
      <c r="U127" s="10">
        <v>42192</v>
      </c>
      <c r="V127" s="16">
        <v>2.8992104140664972</v>
      </c>
      <c r="W127" s="44">
        <f>MAX($V$6:V127)</f>
        <v>3.5699416194808564</v>
      </c>
      <c r="X127" s="2">
        <f t="shared" si="17"/>
        <v>-0.18788296193815557</v>
      </c>
      <c r="Y127" s="44">
        <f t="shared" si="28"/>
        <v>-1.7880633615556807E-3</v>
      </c>
      <c r="Z127" s="44">
        <f t="shared" si="22"/>
        <v>3.1971705849378007E-6</v>
      </c>
      <c r="AB127" s="10">
        <v>41950</v>
      </c>
      <c r="AC127">
        <v>1707.011</v>
      </c>
      <c r="AD127" s="45">
        <f>MAX($AC$6:AC127)</f>
        <v>1764.116</v>
      </c>
      <c r="AE127" s="45">
        <f t="shared" si="25"/>
        <v>-3.2370320319072055E-2</v>
      </c>
      <c r="AF127" s="45">
        <f t="shared" si="26"/>
        <v>-3.0336234406558304E-4</v>
      </c>
      <c r="AG127" s="45">
        <f t="shared" si="27"/>
        <v>9.2028711796965194E-8</v>
      </c>
      <c r="AI127" s="10">
        <v>41950</v>
      </c>
      <c r="AJ127" s="9">
        <f t="shared" si="18"/>
        <v>3.0912897384708016</v>
      </c>
      <c r="AK127" s="46">
        <f t="shared" si="19"/>
        <v>1707.011</v>
      </c>
      <c r="AL127" s="46">
        <f t="shared" si="23"/>
        <v>0</v>
      </c>
      <c r="AM127" s="46">
        <f t="shared" si="23"/>
        <v>-3.0336234406558304E-4</v>
      </c>
      <c r="AN127" s="23">
        <f t="shared" si="24"/>
        <v>3.0336234406558304E-4</v>
      </c>
    </row>
    <row r="128" spans="2:40" x14ac:dyDescent="0.25">
      <c r="B128" s="10">
        <v>42193</v>
      </c>
      <c r="C128" s="16">
        <v>2.8517603628377604</v>
      </c>
      <c r="D128" s="60">
        <f t="shared" si="20"/>
        <v>-1.6366542765753334E-2</v>
      </c>
      <c r="E128" s="2">
        <f t="shared" si="21"/>
        <v>2.5777261040280558E-4</v>
      </c>
      <c r="F128" s="10">
        <v>41953</v>
      </c>
      <c r="G128">
        <v>1714.604</v>
      </c>
      <c r="U128" s="10">
        <v>42193</v>
      </c>
      <c r="V128" s="16">
        <v>2.8517603628377604</v>
      </c>
      <c r="W128" s="44">
        <f>MAX($V$6:V128)</f>
        <v>3.5699416194808564</v>
      </c>
      <c r="X128" s="2">
        <f t="shared" si="17"/>
        <v>-0.20117451017239174</v>
      </c>
      <c r="Y128" s="44">
        <f t="shared" si="28"/>
        <v>-1.6366542765753334E-2</v>
      </c>
      <c r="Z128" s="44">
        <f t="shared" si="22"/>
        <v>2.6786372210323275E-4</v>
      </c>
      <c r="AB128" s="10">
        <v>41953</v>
      </c>
      <c r="AC128">
        <v>1714.604</v>
      </c>
      <c r="AD128" s="45">
        <f>MAX($AC$6:AC128)</f>
        <v>1764.116</v>
      </c>
      <c r="AE128" s="45">
        <f t="shared" si="25"/>
        <v>-2.8066181588965788E-2</v>
      </c>
      <c r="AF128" s="45">
        <f t="shared" si="26"/>
        <v>4.4481259933299988E-3</v>
      </c>
      <c r="AG128" s="45">
        <f t="shared" si="27"/>
        <v>1.9785824852537989E-5</v>
      </c>
      <c r="AI128" s="10">
        <v>41953</v>
      </c>
      <c r="AJ128" s="9">
        <f t="shared" si="18"/>
        <v>3.0912897384708016</v>
      </c>
      <c r="AK128" s="46">
        <f t="shared" si="19"/>
        <v>1714.604</v>
      </c>
      <c r="AL128" s="46">
        <f t="shared" si="23"/>
        <v>0</v>
      </c>
      <c r="AM128" s="46">
        <f t="shared" si="23"/>
        <v>4.4481259933299988E-3</v>
      </c>
      <c r="AN128" s="23">
        <f t="shared" si="24"/>
        <v>-4.4481259933299988E-3</v>
      </c>
    </row>
    <row r="129" spans="2:40" x14ac:dyDescent="0.25">
      <c r="B129" s="10">
        <v>42194</v>
      </c>
      <c r="C129" s="16">
        <v>2.8755758678854684</v>
      </c>
      <c r="D129" s="60">
        <f t="shared" si="20"/>
        <v>8.3511592902600906E-3</v>
      </c>
      <c r="E129" s="2">
        <f t="shared" si="21"/>
        <v>7.5037235108956561E-5</v>
      </c>
      <c r="F129" s="10">
        <v>41954</v>
      </c>
      <c r="G129">
        <v>1716.8309999999999</v>
      </c>
      <c r="U129" s="10">
        <v>42194</v>
      </c>
      <c r="V129" s="16">
        <v>2.8755758678854684</v>
      </c>
      <c r="W129" s="44">
        <f>MAX($V$6:V129)</f>
        <v>3.5699416194808564</v>
      </c>
      <c r="X129" s="2">
        <f t="shared" si="17"/>
        <v>-0.19450339126172134</v>
      </c>
      <c r="Y129" s="44">
        <f t="shared" si="28"/>
        <v>8.3511592902600906E-3</v>
      </c>
      <c r="Z129" s="44">
        <f t="shared" si="22"/>
        <v>6.9741861491297416E-5</v>
      </c>
      <c r="AB129" s="10">
        <v>41954</v>
      </c>
      <c r="AC129">
        <v>1716.8309999999999</v>
      </c>
      <c r="AD129" s="45">
        <f>MAX($AC$6:AC129)</f>
        <v>1764.116</v>
      </c>
      <c r="AE129" s="45">
        <f t="shared" si="25"/>
        <v>-2.6803792947856064E-2</v>
      </c>
      <c r="AF129" s="45">
        <f t="shared" si="26"/>
        <v>1.2988421816348961E-3</v>
      </c>
      <c r="AG129" s="45">
        <f t="shared" si="27"/>
        <v>1.6869910127940963E-6</v>
      </c>
      <c r="AI129" s="10">
        <v>41954</v>
      </c>
      <c r="AJ129" s="9">
        <f t="shared" si="18"/>
        <v>3.0912897384708016</v>
      </c>
      <c r="AK129" s="46">
        <f t="shared" si="19"/>
        <v>1716.8309999999999</v>
      </c>
      <c r="AL129" s="46">
        <f t="shared" si="23"/>
        <v>0</v>
      </c>
      <c r="AM129" s="46">
        <f t="shared" si="23"/>
        <v>1.2988421816348961E-3</v>
      </c>
      <c r="AN129" s="23">
        <f t="shared" si="24"/>
        <v>-1.2988421816348961E-3</v>
      </c>
    </row>
    <row r="130" spans="2:40" x14ac:dyDescent="0.25">
      <c r="B130" s="10">
        <v>42198</v>
      </c>
      <c r="C130" s="16">
        <v>2.9012705670019745</v>
      </c>
      <c r="D130" s="60">
        <f t="shared" si="20"/>
        <v>8.9354968524619771E-3</v>
      </c>
      <c r="E130" s="2">
        <f t="shared" si="21"/>
        <v>8.5502221031593726E-5</v>
      </c>
      <c r="F130" s="10">
        <v>41955</v>
      </c>
      <c r="G130">
        <v>1715.029</v>
      </c>
      <c r="U130" s="10">
        <v>42198</v>
      </c>
      <c r="V130" s="16">
        <v>2.9012705670019745</v>
      </c>
      <c r="W130" s="44">
        <f>MAX($V$6:V130)</f>
        <v>3.5699416194808564</v>
      </c>
      <c r="X130" s="2">
        <f t="shared" si="17"/>
        <v>-0.18730587884967165</v>
      </c>
      <c r="Y130" s="44">
        <f t="shared" si="28"/>
        <v>8.9354968524619771E-3</v>
      </c>
      <c r="Z130" s="44">
        <f t="shared" si="22"/>
        <v>7.9843104000357901E-5</v>
      </c>
      <c r="AB130" s="10">
        <v>41955</v>
      </c>
      <c r="AC130">
        <v>1715.029</v>
      </c>
      <c r="AD130" s="45">
        <f>MAX($AC$6:AC130)</f>
        <v>1764.116</v>
      </c>
      <c r="AE130" s="45">
        <f t="shared" si="25"/>
        <v>-2.7825267726158565E-2</v>
      </c>
      <c r="AF130" s="45">
        <f t="shared" si="26"/>
        <v>-1.0496082608013602E-3</v>
      </c>
      <c r="AG130" s="45">
        <f t="shared" si="27"/>
        <v>1.1016775011424561E-6</v>
      </c>
      <c r="AI130" s="10">
        <v>41955</v>
      </c>
      <c r="AJ130" s="9">
        <f t="shared" si="18"/>
        <v>3.0912897384708016</v>
      </c>
      <c r="AK130" s="46">
        <f t="shared" si="19"/>
        <v>1715.029</v>
      </c>
      <c r="AL130" s="46">
        <f t="shared" si="23"/>
        <v>0</v>
      </c>
      <c r="AM130" s="46">
        <f t="shared" si="23"/>
        <v>-1.0496082608013602E-3</v>
      </c>
      <c r="AN130" s="23">
        <f t="shared" si="24"/>
        <v>1.0496082608013602E-3</v>
      </c>
    </row>
    <row r="131" spans="2:40" x14ac:dyDescent="0.25">
      <c r="B131" s="10">
        <v>42199</v>
      </c>
      <c r="C131" s="16">
        <v>2.9056453753277274</v>
      </c>
      <c r="D131" s="60">
        <f t="shared" si="20"/>
        <v>1.5078939467110253E-3</v>
      </c>
      <c r="E131" s="2">
        <f t="shared" si="21"/>
        <v>3.3092637818087594E-6</v>
      </c>
      <c r="F131" s="10">
        <v>41956</v>
      </c>
      <c r="G131">
        <v>1716.24</v>
      </c>
      <c r="U131" s="10">
        <v>42199</v>
      </c>
      <c r="V131" s="16">
        <v>2.9056453753277274</v>
      </c>
      <c r="W131" s="44">
        <f>MAX($V$6:V131)</f>
        <v>3.5699416194808564</v>
      </c>
      <c r="X131" s="2">
        <f t="shared" si="17"/>
        <v>-0.18608042230386146</v>
      </c>
      <c r="Y131" s="44">
        <f t="shared" si="28"/>
        <v>1.5078939467110253E-3</v>
      </c>
      <c r="Z131" s="44">
        <f t="shared" si="22"/>
        <v>2.2737441545277521E-6</v>
      </c>
      <c r="AB131" s="10">
        <v>41956</v>
      </c>
      <c r="AC131">
        <v>1716.24</v>
      </c>
      <c r="AD131" s="45">
        <f>MAX($AC$6:AC131)</f>
        <v>1764.116</v>
      </c>
      <c r="AE131" s="45">
        <f t="shared" si="25"/>
        <v>-2.7138804931195026E-2</v>
      </c>
      <c r="AF131" s="45">
        <f t="shared" si="26"/>
        <v>7.0611050891855598E-4</v>
      </c>
      <c r="AG131" s="45">
        <f t="shared" si="27"/>
        <v>4.9859205080522217E-7</v>
      </c>
      <c r="AI131" s="10">
        <v>41956</v>
      </c>
      <c r="AJ131" s="9">
        <f t="shared" si="18"/>
        <v>3.2223123989577012</v>
      </c>
      <c r="AK131" s="46">
        <f t="shared" si="19"/>
        <v>1716.24</v>
      </c>
      <c r="AL131" s="46">
        <f t="shared" si="23"/>
        <v>4.2384464599463323E-2</v>
      </c>
      <c r="AM131" s="46">
        <f t="shared" si="23"/>
        <v>7.0611050891855598E-4</v>
      </c>
      <c r="AN131" s="23">
        <f t="shared" si="24"/>
        <v>4.1678354090544767E-2</v>
      </c>
    </row>
    <row r="132" spans="2:40" x14ac:dyDescent="0.25">
      <c r="B132" s="10">
        <v>42200</v>
      </c>
      <c r="C132" s="16">
        <v>2.9647062102649415</v>
      </c>
      <c r="D132" s="60">
        <f t="shared" si="20"/>
        <v>2.0326236449467849E-2</v>
      </c>
      <c r="E132" s="2">
        <f t="shared" si="21"/>
        <v>4.2590560965580091E-4</v>
      </c>
      <c r="F132" s="10">
        <v>41957</v>
      </c>
      <c r="G132">
        <v>1717.201</v>
      </c>
      <c r="U132" s="10">
        <v>42200</v>
      </c>
      <c r="V132" s="16">
        <v>2.9647062102649415</v>
      </c>
      <c r="W132" s="44">
        <f>MAX($V$6:V132)</f>
        <v>3.5699416194808564</v>
      </c>
      <c r="X132" s="2">
        <f t="shared" si="17"/>
        <v>-0.16953650051675884</v>
      </c>
      <c r="Y132" s="44">
        <f t="shared" si="28"/>
        <v>2.0326236449467849E-2</v>
      </c>
      <c r="Z132" s="44">
        <f t="shared" si="22"/>
        <v>4.1315588819967539E-4</v>
      </c>
      <c r="AB132" s="10">
        <v>41957</v>
      </c>
      <c r="AC132">
        <v>1717.201</v>
      </c>
      <c r="AD132" s="45">
        <f>MAX($AC$6:AC132)</f>
        <v>1764.116</v>
      </c>
      <c r="AE132" s="45">
        <f t="shared" si="25"/>
        <v>-2.6594056173176783E-2</v>
      </c>
      <c r="AF132" s="45">
        <f t="shared" si="26"/>
        <v>5.599449960378422E-4</v>
      </c>
      <c r="AG132" s="45">
        <f t="shared" si="27"/>
        <v>3.1353839858781911E-7</v>
      </c>
      <c r="AI132" s="10">
        <v>41957</v>
      </c>
      <c r="AJ132" s="9">
        <f t="shared" si="18"/>
        <v>3.2223123989577012</v>
      </c>
      <c r="AK132" s="46">
        <f t="shared" si="19"/>
        <v>1717.201</v>
      </c>
      <c r="AL132" s="46">
        <f t="shared" si="23"/>
        <v>0</v>
      </c>
      <c r="AM132" s="46">
        <f t="shared" si="23"/>
        <v>5.599449960378422E-4</v>
      </c>
      <c r="AN132" s="23">
        <f t="shared" si="24"/>
        <v>-5.599449960378422E-4</v>
      </c>
    </row>
    <row r="133" spans="2:40" x14ac:dyDescent="0.25">
      <c r="B133" s="10">
        <v>42201</v>
      </c>
      <c r="C133" s="16">
        <v>2.9507402995099503</v>
      </c>
      <c r="D133" s="60">
        <f t="shared" si="20"/>
        <v>-4.7107233447402086E-3</v>
      </c>
      <c r="E133" s="2">
        <f t="shared" si="21"/>
        <v>1.9355416297617679E-5</v>
      </c>
      <c r="F133" s="10">
        <v>41960</v>
      </c>
      <c r="G133">
        <v>1714.9649999999999</v>
      </c>
      <c r="U133" s="10">
        <v>42201</v>
      </c>
      <c r="V133" s="16">
        <v>2.9507402995099503</v>
      </c>
      <c r="W133" s="44">
        <f>MAX($V$6:V133)</f>
        <v>3.5699416194808564</v>
      </c>
      <c r="X133" s="2">
        <f t="shared" si="17"/>
        <v>-0.17344858431072907</v>
      </c>
      <c r="Y133" s="44">
        <f t="shared" si="28"/>
        <v>-4.7107233447402086E-3</v>
      </c>
      <c r="Z133" s="44">
        <f t="shared" si="22"/>
        <v>2.219091443068038E-5</v>
      </c>
      <c r="AB133" s="10">
        <v>41960</v>
      </c>
      <c r="AC133">
        <v>1714.9649999999999</v>
      </c>
      <c r="AD133" s="45">
        <f>MAX($AC$6:AC133)</f>
        <v>1764.116</v>
      </c>
      <c r="AE133" s="45">
        <f t="shared" si="25"/>
        <v>-2.7861546519616698E-2</v>
      </c>
      <c r="AF133" s="45">
        <f t="shared" si="26"/>
        <v>-1.3021189715124448E-3</v>
      </c>
      <c r="AG133" s="45">
        <f t="shared" si="27"/>
        <v>1.6955138159726271E-6</v>
      </c>
      <c r="AI133" s="10">
        <v>41960</v>
      </c>
      <c r="AJ133" s="9">
        <f t="shared" si="18"/>
        <v>3.2223123989577012</v>
      </c>
      <c r="AK133" s="46">
        <f t="shared" si="19"/>
        <v>1714.9649999999999</v>
      </c>
      <c r="AL133" s="46">
        <f t="shared" si="23"/>
        <v>0</v>
      </c>
      <c r="AM133" s="46">
        <f t="shared" si="23"/>
        <v>-1.3021189715124448E-3</v>
      </c>
      <c r="AN133" s="23">
        <f t="shared" si="24"/>
        <v>1.3021189715124448E-3</v>
      </c>
    </row>
    <row r="134" spans="2:40" x14ac:dyDescent="0.25">
      <c r="B134" s="10">
        <v>42205</v>
      </c>
      <c r="C134" s="16">
        <v>2.99220088879833</v>
      </c>
      <c r="D134" s="60">
        <f t="shared" si="20"/>
        <v>1.4050910985038412E-2</v>
      </c>
      <c r="E134" s="2">
        <f t="shared" si="21"/>
        <v>2.0627150301962414E-4</v>
      </c>
      <c r="F134" s="10">
        <v>41961</v>
      </c>
      <c r="G134">
        <v>1728.232</v>
      </c>
      <c r="U134" s="10">
        <v>42205</v>
      </c>
      <c r="V134" s="16">
        <v>2.99220088879833</v>
      </c>
      <c r="W134" s="44">
        <f>MAX($V$6:V134)</f>
        <v>3.5699416194808564</v>
      </c>
      <c r="X134" s="2">
        <f t="shared" si="17"/>
        <v>-0.16183478394432171</v>
      </c>
      <c r="Y134" s="44">
        <f t="shared" si="28"/>
        <v>1.4050910985038412E-2</v>
      </c>
      <c r="Z134" s="44">
        <f t="shared" si="22"/>
        <v>1.974280995094731E-4</v>
      </c>
      <c r="AB134" s="10">
        <v>41961</v>
      </c>
      <c r="AC134">
        <v>1728.232</v>
      </c>
      <c r="AD134" s="45">
        <f>MAX($AC$6:AC134)</f>
        <v>1764.116</v>
      </c>
      <c r="AE134" s="45">
        <f t="shared" si="25"/>
        <v>-2.0341066006997255E-2</v>
      </c>
      <c r="AF134" s="45">
        <f t="shared" si="26"/>
        <v>7.7360179362260251E-3</v>
      </c>
      <c r="AG134" s="45">
        <f t="shared" si="27"/>
        <v>5.9845973509610768E-5</v>
      </c>
      <c r="AI134" s="10">
        <v>41961</v>
      </c>
      <c r="AJ134" s="9">
        <f t="shared" si="18"/>
        <v>3.2223123989577012</v>
      </c>
      <c r="AK134" s="46">
        <f t="shared" si="19"/>
        <v>1728.232</v>
      </c>
      <c r="AL134" s="46">
        <f t="shared" si="23"/>
        <v>0</v>
      </c>
      <c r="AM134" s="46">
        <f t="shared" si="23"/>
        <v>7.7360179362260251E-3</v>
      </c>
      <c r="AN134" s="23">
        <f t="shared" si="24"/>
        <v>-7.7360179362260251E-3</v>
      </c>
    </row>
    <row r="135" spans="2:40" x14ac:dyDescent="0.25">
      <c r="B135" s="10">
        <v>42206</v>
      </c>
      <c r="C135" s="16">
        <v>3.0043385702540166</v>
      </c>
      <c r="D135" s="60">
        <f t="shared" si="20"/>
        <v>4.0564393591104864E-3</v>
      </c>
      <c r="E135" s="2">
        <f t="shared" si="21"/>
        <v>1.9076660116677091E-5</v>
      </c>
      <c r="F135" s="10">
        <v>41962</v>
      </c>
      <c r="G135">
        <v>1724.7270000000001</v>
      </c>
      <c r="U135" s="10">
        <v>42206</v>
      </c>
      <c r="V135" s="16">
        <v>3.0043385702540166</v>
      </c>
      <c r="W135" s="44">
        <f>MAX($V$6:V135)</f>
        <v>3.5699416194808564</v>
      </c>
      <c r="X135" s="2">
        <f t="shared" ref="X135:X146" si="29">V135/W135-1</f>
        <v>-0.15843481757247624</v>
      </c>
      <c r="Y135" s="44">
        <f t="shared" si="28"/>
        <v>4.0564393591104864E-3</v>
      </c>
      <c r="Z135" s="44">
        <f t="shared" si="22"/>
        <v>1.6454700274140692E-5</v>
      </c>
      <c r="AB135" s="10">
        <v>41962</v>
      </c>
      <c r="AC135">
        <v>1724.7270000000001</v>
      </c>
      <c r="AD135" s="45">
        <f>MAX($AC$6:AC135)</f>
        <v>1764.116</v>
      </c>
      <c r="AE135" s="45">
        <f t="shared" si="25"/>
        <v>-2.2327896804971936E-2</v>
      </c>
      <c r="AF135" s="45">
        <f t="shared" si="26"/>
        <v>-2.0280841924000814E-3</v>
      </c>
      <c r="AG135" s="45">
        <f t="shared" si="27"/>
        <v>4.1131254914630906E-6</v>
      </c>
      <c r="AI135" s="10">
        <v>41962</v>
      </c>
      <c r="AJ135" s="9">
        <f t="shared" ref="AJ135:AJ198" si="30">VLOOKUP(AI135,$U$6:$V$266,2,TRUE)</f>
        <v>3.2223123989577012</v>
      </c>
      <c r="AK135" s="46">
        <f t="shared" ref="AK135:AK198" si="31">VLOOKUP(AI135,$AB$6:$AC$266,2,TRUE)</f>
        <v>1724.7270000000001</v>
      </c>
      <c r="AL135" s="46">
        <f t="shared" si="23"/>
        <v>0</v>
      </c>
      <c r="AM135" s="46">
        <f t="shared" si="23"/>
        <v>-2.0280841924000814E-3</v>
      </c>
      <c r="AN135" s="23">
        <f t="shared" si="24"/>
        <v>2.0280841924000814E-3</v>
      </c>
    </row>
    <row r="136" spans="2:40" x14ac:dyDescent="0.25">
      <c r="B136" s="10">
        <v>42207</v>
      </c>
      <c r="C136" s="16">
        <v>3.0285269737141589</v>
      </c>
      <c r="D136" s="60">
        <f t="shared" ref="D136:D146" si="32">C136/C135-1</f>
        <v>8.0511576490185366E-3</v>
      </c>
      <c r="E136" s="2">
        <f t="shared" ref="E136:E146" si="33">(D136-AVERAGE($D$7:$D$146))^2</f>
        <v>6.9929765534847604E-5</v>
      </c>
      <c r="F136" s="10">
        <v>41963</v>
      </c>
      <c r="G136">
        <v>1725.4649999999999</v>
      </c>
      <c r="U136" s="10">
        <v>42207</v>
      </c>
      <c r="V136" s="16">
        <v>3.0285269737141589</v>
      </c>
      <c r="W136" s="44">
        <f>MAX($V$6:V136)</f>
        <v>3.5699416194808564</v>
      </c>
      <c r="X136" s="2">
        <f t="shared" si="29"/>
        <v>-0.15165924361682714</v>
      </c>
      <c r="Y136" s="44">
        <f t="shared" si="28"/>
        <v>8.0511576490185366E-3</v>
      </c>
      <c r="Z136" s="44">
        <f t="shared" ref="Z136:Z146" si="34">Y136^2</f>
        <v>6.4821139489349685E-5</v>
      </c>
      <c r="AB136" s="10">
        <v>41963</v>
      </c>
      <c r="AC136">
        <v>1725.4649999999999</v>
      </c>
      <c r="AD136" s="45">
        <f>MAX($AC$6:AC136)</f>
        <v>1764.116</v>
      </c>
      <c r="AE136" s="45">
        <f t="shared" si="25"/>
        <v>-2.1909556967909194E-2</v>
      </c>
      <c r="AF136" s="45">
        <f t="shared" si="26"/>
        <v>4.2789380580221525E-4</v>
      </c>
      <c r="AG136" s="45">
        <f t="shared" si="27"/>
        <v>1.830931090439039E-7</v>
      </c>
      <c r="AI136" s="10">
        <v>41963</v>
      </c>
      <c r="AJ136" s="9">
        <f t="shared" si="30"/>
        <v>3.1937456423764847</v>
      </c>
      <c r="AK136" s="46">
        <f t="shared" si="31"/>
        <v>1725.4649999999999</v>
      </c>
      <c r="AL136" s="46">
        <f t="shared" ref="AL136:AM199" si="35">AJ136/AJ135-1</f>
        <v>-8.8652970427252065E-3</v>
      </c>
      <c r="AM136" s="46">
        <f t="shared" si="35"/>
        <v>4.2789380580221525E-4</v>
      </c>
      <c r="AN136" s="23">
        <f t="shared" ref="AN136:AN199" si="36">AL136-AM136</f>
        <v>-9.2931908485274217E-3</v>
      </c>
    </row>
    <row r="137" spans="2:40" x14ac:dyDescent="0.25">
      <c r="B137" s="10">
        <v>42208</v>
      </c>
      <c r="C137" s="16">
        <v>3.0315235071464244</v>
      </c>
      <c r="D137" s="60">
        <f t="shared" si="32"/>
        <v>9.8943593974021304E-4</v>
      </c>
      <c r="E137" s="2">
        <f t="shared" si="33"/>
        <v>1.6917689581817691E-6</v>
      </c>
      <c r="F137" s="10">
        <v>41964</v>
      </c>
      <c r="G137">
        <v>1737.2380000000001</v>
      </c>
      <c r="U137" s="10">
        <v>42208</v>
      </c>
      <c r="V137" s="16">
        <v>3.0315235071464244</v>
      </c>
      <c r="W137" s="44">
        <f>MAX($V$6:V137)</f>
        <v>3.5699416194808564</v>
      </c>
      <c r="X137" s="2">
        <f t="shared" si="29"/>
        <v>-0.15081986478331522</v>
      </c>
      <c r="Y137" s="44">
        <f t="shared" si="28"/>
        <v>9.8943593974021304E-4</v>
      </c>
      <c r="Z137" s="44">
        <f t="shared" si="34"/>
        <v>9.7898347884959846E-7</v>
      </c>
      <c r="AB137" s="10">
        <v>41964</v>
      </c>
      <c r="AC137">
        <v>1737.2380000000001</v>
      </c>
      <c r="AD137" s="45">
        <f>MAX($AC$6:AC137)</f>
        <v>1764.116</v>
      </c>
      <c r="AE137" s="45">
        <f t="shared" si="25"/>
        <v>-1.5235959540075505E-2</v>
      </c>
      <c r="AF137" s="45">
        <f t="shared" si="26"/>
        <v>6.8230882689594985E-3</v>
      </c>
      <c r="AG137" s="45">
        <f t="shared" si="27"/>
        <v>4.6554533526012725E-5</v>
      </c>
      <c r="AI137" s="10">
        <v>41964</v>
      </c>
      <c r="AJ137" s="9">
        <f t="shared" si="30"/>
        <v>3.1937456423764847</v>
      </c>
      <c r="AK137" s="46">
        <f t="shared" si="31"/>
        <v>1737.2380000000001</v>
      </c>
      <c r="AL137" s="46">
        <f t="shared" si="35"/>
        <v>0</v>
      </c>
      <c r="AM137" s="46">
        <f t="shared" si="35"/>
        <v>6.8230882689594985E-3</v>
      </c>
      <c r="AN137" s="23">
        <f t="shared" si="36"/>
        <v>-6.8230882689594985E-3</v>
      </c>
    </row>
    <row r="138" spans="2:40" x14ac:dyDescent="0.25">
      <c r="B138" s="10">
        <v>42212</v>
      </c>
      <c r="C138" s="16">
        <v>2.990968700264574</v>
      </c>
      <c r="D138" s="60">
        <f t="shared" si="32"/>
        <v>-1.3377698304581132E-2</v>
      </c>
      <c r="E138" s="2">
        <f t="shared" si="33"/>
        <v>1.7073222153838751E-4</v>
      </c>
      <c r="F138" s="10">
        <v>41967</v>
      </c>
      <c r="G138">
        <v>1740.086</v>
      </c>
      <c r="U138" s="10">
        <v>42212</v>
      </c>
      <c r="V138" s="16">
        <v>2.990968700264574</v>
      </c>
      <c r="W138" s="44">
        <f>MAX($V$6:V138)</f>
        <v>3.5699416194808564</v>
      </c>
      <c r="X138" s="2">
        <f t="shared" si="29"/>
        <v>-0.16217994043848738</v>
      </c>
      <c r="Y138" s="44">
        <f t="shared" si="28"/>
        <v>-1.3377698304581132E-2</v>
      </c>
      <c r="Z138" s="44">
        <f t="shared" si="34"/>
        <v>1.7896281192839288E-4</v>
      </c>
      <c r="AB138" s="10">
        <v>41967</v>
      </c>
      <c r="AC138">
        <v>1740.086</v>
      </c>
      <c r="AD138" s="45">
        <f>MAX($AC$6:AC138)</f>
        <v>1764.116</v>
      </c>
      <c r="AE138" s="45">
        <f t="shared" si="25"/>
        <v>-1.3621553231193406E-2</v>
      </c>
      <c r="AF138" s="45">
        <f t="shared" si="26"/>
        <v>1.639383895585933E-3</v>
      </c>
      <c r="AG138" s="45">
        <f t="shared" si="27"/>
        <v>2.6875795571065095E-6</v>
      </c>
      <c r="AI138" s="10">
        <v>41967</v>
      </c>
      <c r="AJ138" s="9">
        <f t="shared" si="30"/>
        <v>3.1937456423764847</v>
      </c>
      <c r="AK138" s="46">
        <f t="shared" si="31"/>
        <v>1740.086</v>
      </c>
      <c r="AL138" s="46">
        <f t="shared" si="35"/>
        <v>0</v>
      </c>
      <c r="AM138" s="46">
        <f t="shared" si="35"/>
        <v>1.639383895585933E-3</v>
      </c>
      <c r="AN138" s="23">
        <f t="shared" si="36"/>
        <v>-1.639383895585933E-3</v>
      </c>
    </row>
    <row r="139" spans="2:40" x14ac:dyDescent="0.25">
      <c r="B139" s="10">
        <v>42213</v>
      </c>
      <c r="C139" s="16">
        <v>2.9601131889671346</v>
      </c>
      <c r="D139" s="60">
        <f t="shared" si="32"/>
        <v>-1.0316226744435664E-2</v>
      </c>
      <c r="E139" s="2">
        <f t="shared" si="33"/>
        <v>1.0009967469704809E-4</v>
      </c>
      <c r="F139" s="10">
        <v>41968</v>
      </c>
      <c r="G139">
        <v>1742.8209999999999</v>
      </c>
      <c r="U139" s="10">
        <v>42213</v>
      </c>
      <c r="V139" s="16">
        <v>2.9601131889671346</v>
      </c>
      <c r="W139" s="44">
        <f>MAX($V$6:V139)</f>
        <v>3.5699416194808564</v>
      </c>
      <c r="X139" s="2">
        <f t="shared" si="29"/>
        <v>-0.17082308214396058</v>
      </c>
      <c r="Y139" s="44">
        <f t="shared" si="28"/>
        <v>-1.0316226744435664E-2</v>
      </c>
      <c r="Z139" s="44">
        <f t="shared" si="34"/>
        <v>1.0642453424260965E-4</v>
      </c>
      <c r="AB139" s="10">
        <v>41968</v>
      </c>
      <c r="AC139">
        <v>1742.8209999999999</v>
      </c>
      <c r="AD139" s="45">
        <f>MAX($AC$6:AC139)</f>
        <v>1764.116</v>
      </c>
      <c r="AE139" s="45">
        <f t="shared" ref="AE139:AE202" si="37">AC139/AD139-1</f>
        <v>-1.2071201667010589E-2</v>
      </c>
      <c r="AF139" s="45">
        <f t="shared" ref="AF139:AF202" si="38">AC139/AC138-1</f>
        <v>1.5717613957011434E-3</v>
      </c>
      <c r="AG139" s="45">
        <f t="shared" ref="AG139:AG202" si="39">AF139^2</f>
        <v>2.4704338850164063E-6</v>
      </c>
      <c r="AI139" s="10">
        <v>41968</v>
      </c>
      <c r="AJ139" s="9">
        <f t="shared" si="30"/>
        <v>3.1937456423764847</v>
      </c>
      <c r="AK139" s="46">
        <f t="shared" si="31"/>
        <v>1742.8209999999999</v>
      </c>
      <c r="AL139" s="46">
        <f t="shared" si="35"/>
        <v>0</v>
      </c>
      <c r="AM139" s="46">
        <f t="shared" si="35"/>
        <v>1.5717613957011434E-3</v>
      </c>
      <c r="AN139" s="23">
        <f t="shared" si="36"/>
        <v>-1.5717613957011434E-3</v>
      </c>
    </row>
    <row r="140" spans="2:40" x14ac:dyDescent="0.25">
      <c r="B140" s="10">
        <v>42214</v>
      </c>
      <c r="C140" s="16">
        <v>2.9729925398749137</v>
      </c>
      <c r="D140" s="60">
        <f t="shared" si="32"/>
        <v>4.3509656846172362E-3</v>
      </c>
      <c r="E140" s="2">
        <f t="shared" si="33"/>
        <v>2.1736201482326313E-5</v>
      </c>
      <c r="F140" s="10">
        <v>41969</v>
      </c>
      <c r="G140">
        <v>1748.0050000000001</v>
      </c>
      <c r="U140" s="10">
        <v>42214</v>
      </c>
      <c r="V140" s="16">
        <v>2.9729925398749137</v>
      </c>
      <c r="W140" s="44">
        <f>MAX($V$6:V140)</f>
        <v>3.5699416194808564</v>
      </c>
      <c r="X140" s="2">
        <f t="shared" si="29"/>
        <v>-0.1672153618278921</v>
      </c>
      <c r="Y140" s="44">
        <f t="shared" si="28"/>
        <v>4.3509656846172362E-3</v>
      </c>
      <c r="Z140" s="44">
        <f t="shared" si="34"/>
        <v>1.8930902388716736E-5</v>
      </c>
      <c r="AB140" s="10">
        <v>41969</v>
      </c>
      <c r="AC140">
        <v>1748.0050000000001</v>
      </c>
      <c r="AD140" s="45">
        <f>MAX($AC$6:AC140)</f>
        <v>1764.116</v>
      </c>
      <c r="AE140" s="45">
        <f t="shared" si="37"/>
        <v>-9.1326193969103464E-3</v>
      </c>
      <c r="AF140" s="45">
        <f t="shared" si="38"/>
        <v>2.9744879135609192E-3</v>
      </c>
      <c r="AG140" s="45">
        <f t="shared" si="39"/>
        <v>8.8475783479199906E-6</v>
      </c>
      <c r="AI140" s="10">
        <v>41969</v>
      </c>
      <c r="AJ140" s="9">
        <f t="shared" si="30"/>
        <v>3.1937456423764847</v>
      </c>
      <c r="AK140" s="46">
        <f t="shared" si="31"/>
        <v>1748.0050000000001</v>
      </c>
      <c r="AL140" s="46">
        <f t="shared" si="35"/>
        <v>0</v>
      </c>
      <c r="AM140" s="46">
        <f t="shared" si="35"/>
        <v>2.9744879135609192E-3</v>
      </c>
      <c r="AN140" s="23">
        <f t="shared" si="36"/>
        <v>-2.9744879135609192E-3</v>
      </c>
    </row>
    <row r="141" spans="2:40" x14ac:dyDescent="0.25">
      <c r="B141" s="10">
        <v>42215</v>
      </c>
      <c r="C141" s="16">
        <v>2.9864111677614837</v>
      </c>
      <c r="D141" s="60">
        <f t="shared" si="32"/>
        <v>4.5135087648535688E-3</v>
      </c>
      <c r="E141" s="2">
        <f t="shared" si="33"/>
        <v>2.3278241662496082E-5</v>
      </c>
      <c r="F141" s="10">
        <v>41970</v>
      </c>
      <c r="G141">
        <v>1744.7059999999999</v>
      </c>
      <c r="U141" s="10">
        <v>42215</v>
      </c>
      <c r="V141" s="16">
        <v>2.9864111677614837</v>
      </c>
      <c r="W141" s="44">
        <f>MAX($V$6:V141)</f>
        <v>3.5699416194808564</v>
      </c>
      <c r="X141" s="2">
        <f t="shared" si="29"/>
        <v>-0.16345658106426686</v>
      </c>
      <c r="Y141" s="44">
        <f t="shared" si="28"/>
        <v>4.5135087648535688E-3</v>
      </c>
      <c r="Z141" s="44">
        <f t="shared" si="34"/>
        <v>2.0371761370409988E-5</v>
      </c>
      <c r="AB141" s="10">
        <v>41970</v>
      </c>
      <c r="AC141">
        <v>1744.7059999999999</v>
      </c>
      <c r="AD141" s="45">
        <f>MAX($AC$6:AC141)</f>
        <v>1764.116</v>
      </c>
      <c r="AE141" s="45">
        <f t="shared" si="37"/>
        <v>-1.100267782844222E-2</v>
      </c>
      <c r="AF141" s="45">
        <f t="shared" si="38"/>
        <v>-1.8872943727278324E-3</v>
      </c>
      <c r="AG141" s="45">
        <f t="shared" si="39"/>
        <v>3.5618800493301422E-6</v>
      </c>
      <c r="AI141" s="10">
        <v>41970</v>
      </c>
      <c r="AJ141" s="9">
        <f t="shared" si="30"/>
        <v>3.1260842279943795</v>
      </c>
      <c r="AK141" s="46">
        <f t="shared" si="31"/>
        <v>1744.7059999999999</v>
      </c>
      <c r="AL141" s="46">
        <f t="shared" si="35"/>
        <v>-2.1185598967035424E-2</v>
      </c>
      <c r="AM141" s="46">
        <f t="shared" si="35"/>
        <v>-1.8872943727278324E-3</v>
      </c>
      <c r="AN141" s="23">
        <f t="shared" si="36"/>
        <v>-1.9298304594307591E-2</v>
      </c>
    </row>
    <row r="142" spans="2:40" x14ac:dyDescent="0.25">
      <c r="B142" s="10">
        <v>42219</v>
      </c>
      <c r="C142" s="16">
        <v>2.9942646840633236</v>
      </c>
      <c r="D142" s="60">
        <f t="shared" si="32"/>
        <v>2.6297505134655896E-3</v>
      </c>
      <c r="E142" s="2">
        <f t="shared" si="33"/>
        <v>8.6494502037045229E-6</v>
      </c>
      <c r="F142" s="10">
        <v>41971</v>
      </c>
      <c r="G142">
        <v>1739.4970000000001</v>
      </c>
      <c r="U142" s="10">
        <v>42219</v>
      </c>
      <c r="V142" s="16">
        <v>2.9942646840633236</v>
      </c>
      <c r="W142" s="44">
        <f>MAX($V$6:V142)</f>
        <v>3.5699416194808564</v>
      </c>
      <c r="X142" s="2">
        <f t="shared" si="29"/>
        <v>-0.16125668057878439</v>
      </c>
      <c r="Y142" s="44">
        <f t="shared" si="28"/>
        <v>2.6297505134655896E-3</v>
      </c>
      <c r="Z142" s="44">
        <f t="shared" si="34"/>
        <v>6.9155877630725324E-6</v>
      </c>
      <c r="AB142" s="10">
        <v>41971</v>
      </c>
      <c r="AC142">
        <v>1739.4970000000001</v>
      </c>
      <c r="AD142" s="45">
        <f>MAX($AC$6:AC142)</f>
        <v>1764.116</v>
      </c>
      <c r="AE142" s="45">
        <f t="shared" si="37"/>
        <v>-1.395543150223677E-2</v>
      </c>
      <c r="AF142" s="45">
        <f t="shared" si="38"/>
        <v>-2.9856033050840169E-3</v>
      </c>
      <c r="AG142" s="45">
        <f t="shared" si="39"/>
        <v>8.9138270953286063E-6</v>
      </c>
      <c r="AI142" s="10">
        <v>41971</v>
      </c>
      <c r="AJ142" s="9">
        <f t="shared" si="30"/>
        <v>3.1260842279943795</v>
      </c>
      <c r="AK142" s="46">
        <f t="shared" si="31"/>
        <v>1739.4970000000001</v>
      </c>
      <c r="AL142" s="46">
        <f t="shared" si="35"/>
        <v>0</v>
      </c>
      <c r="AM142" s="46">
        <f t="shared" si="35"/>
        <v>-2.9856033050840169E-3</v>
      </c>
      <c r="AN142" s="23">
        <f t="shared" si="36"/>
        <v>2.9856033050840169E-3</v>
      </c>
    </row>
    <row r="143" spans="2:40" x14ac:dyDescent="0.25">
      <c r="B143" s="10">
        <v>42220</v>
      </c>
      <c r="C143" s="16">
        <v>2.9794303987335833</v>
      </c>
      <c r="D143" s="60">
        <f t="shared" si="32"/>
        <v>-4.9542331406753348E-3</v>
      </c>
      <c r="E143" s="2">
        <f t="shared" si="33"/>
        <v>2.1557345831084415E-5</v>
      </c>
      <c r="F143" s="10">
        <v>41974</v>
      </c>
      <c r="G143">
        <v>1729.8879999999999</v>
      </c>
      <c r="U143" s="10">
        <v>42220</v>
      </c>
      <c r="V143" s="16">
        <v>2.9794303987335833</v>
      </c>
      <c r="W143" s="44">
        <f>MAX($V$6:V143)</f>
        <v>3.5699416194808564</v>
      </c>
      <c r="X143" s="2">
        <f t="shared" si="29"/>
        <v>-0.16541201052838106</v>
      </c>
      <c r="Y143" s="44">
        <f t="shared" si="28"/>
        <v>-4.9542331406753348E-3</v>
      </c>
      <c r="Z143" s="44">
        <f t="shared" si="34"/>
        <v>2.4544426012165791E-5</v>
      </c>
      <c r="AB143" s="10">
        <v>41974</v>
      </c>
      <c r="AC143">
        <v>1729.8879999999999</v>
      </c>
      <c r="AD143" s="45">
        <f>MAX($AC$6:AC143)</f>
        <v>1764.116</v>
      </c>
      <c r="AE143" s="45">
        <f t="shared" si="37"/>
        <v>-1.9402352226270847E-2</v>
      </c>
      <c r="AF143" s="45">
        <f t="shared" si="38"/>
        <v>-5.5240106766497599E-3</v>
      </c>
      <c r="AG143" s="45">
        <f t="shared" si="39"/>
        <v>3.0514693955740538E-5</v>
      </c>
      <c r="AI143" s="10">
        <v>41974</v>
      </c>
      <c r="AJ143" s="9">
        <f t="shared" si="30"/>
        <v>3.1260842279943795</v>
      </c>
      <c r="AK143" s="46">
        <f t="shared" si="31"/>
        <v>1729.8879999999999</v>
      </c>
      <c r="AL143" s="46">
        <f t="shared" si="35"/>
        <v>0</v>
      </c>
      <c r="AM143" s="46">
        <f t="shared" si="35"/>
        <v>-5.5240106766497599E-3</v>
      </c>
      <c r="AN143" s="23">
        <f t="shared" si="36"/>
        <v>5.5240106766497599E-3</v>
      </c>
    </row>
    <row r="144" spans="2:40" x14ac:dyDescent="0.25">
      <c r="B144" s="10">
        <v>42221</v>
      </c>
      <c r="C144" s="16">
        <v>3.0108301096392571</v>
      </c>
      <c r="D144" s="60">
        <f t="shared" si="32"/>
        <v>1.0538830146534117E-2</v>
      </c>
      <c r="E144" s="2">
        <f t="shared" si="33"/>
        <v>1.1772411442867002E-4</v>
      </c>
      <c r="F144" s="10">
        <v>41975</v>
      </c>
      <c r="G144">
        <v>1735.9870000000001</v>
      </c>
      <c r="U144" s="10">
        <v>42221</v>
      </c>
      <c r="V144" s="16">
        <v>3.0108301096392571</v>
      </c>
      <c r="W144" s="44">
        <f>MAX($V$6:V144)</f>
        <v>3.5699416194808564</v>
      </c>
      <c r="X144" s="2">
        <f t="shared" si="29"/>
        <v>-0.1566164294650022</v>
      </c>
      <c r="Y144" s="44">
        <f t="shared" si="28"/>
        <v>1.0538830146534117E-2</v>
      </c>
      <c r="Z144" s="44">
        <f t="shared" si="34"/>
        <v>1.1106694085749632E-4</v>
      </c>
      <c r="AB144" s="10">
        <v>41975</v>
      </c>
      <c r="AC144">
        <v>1735.9870000000001</v>
      </c>
      <c r="AD144" s="45">
        <f>MAX($AC$6:AC144)</f>
        <v>1764.116</v>
      </c>
      <c r="AE144" s="45">
        <f t="shared" si="37"/>
        <v>-1.5945096580950446E-2</v>
      </c>
      <c r="AF144" s="45">
        <f t="shared" si="38"/>
        <v>3.5256617769474641E-3</v>
      </c>
      <c r="AG144" s="45">
        <f t="shared" si="39"/>
        <v>1.2430290965428349E-5</v>
      </c>
      <c r="AI144" s="10">
        <v>41975</v>
      </c>
      <c r="AJ144" s="9">
        <f t="shared" si="30"/>
        <v>3.1260842279943795</v>
      </c>
      <c r="AK144" s="46">
        <f t="shared" si="31"/>
        <v>1735.9870000000001</v>
      </c>
      <c r="AL144" s="46">
        <f t="shared" si="35"/>
        <v>0</v>
      </c>
      <c r="AM144" s="46">
        <f t="shared" si="35"/>
        <v>3.5256617769474641E-3</v>
      </c>
      <c r="AN144" s="23">
        <f t="shared" si="36"/>
        <v>-3.5256617769474641E-3</v>
      </c>
    </row>
    <row r="145" spans="2:40" x14ac:dyDescent="0.25">
      <c r="B145" s="10">
        <v>42222</v>
      </c>
      <c r="C145" s="16">
        <v>3.0180673188029776</v>
      </c>
      <c r="D145" s="60">
        <f t="shared" si="32"/>
        <v>2.4037255176074801E-3</v>
      </c>
      <c r="E145" s="2">
        <f t="shared" si="33"/>
        <v>7.3710608436129655E-6</v>
      </c>
      <c r="F145" s="10">
        <v>41976</v>
      </c>
      <c r="G145">
        <v>1739.729</v>
      </c>
      <c r="U145" s="10">
        <v>42222</v>
      </c>
      <c r="V145" s="16">
        <v>3.0180673188029776</v>
      </c>
      <c r="W145" s="44">
        <f>MAX($V$6:V145)</f>
        <v>3.5699416194808564</v>
      </c>
      <c r="X145" s="2">
        <f t="shared" si="29"/>
        <v>-0.15458916685537638</v>
      </c>
      <c r="Y145" s="44">
        <f t="shared" si="28"/>
        <v>2.4037255176074801E-3</v>
      </c>
      <c r="Z145" s="44">
        <f t="shared" si="34"/>
        <v>5.7778963639973481E-6</v>
      </c>
      <c r="AB145" s="10">
        <v>41976</v>
      </c>
      <c r="AC145">
        <v>1739.729</v>
      </c>
      <c r="AD145" s="45">
        <f>MAX($AC$6:AC145)</f>
        <v>1764.116</v>
      </c>
      <c r="AE145" s="45">
        <f t="shared" si="37"/>
        <v>-1.3823920875951412E-2</v>
      </c>
      <c r="AF145" s="45">
        <f t="shared" si="38"/>
        <v>2.1555460956792505E-3</v>
      </c>
      <c r="AG145" s="45">
        <f t="shared" si="39"/>
        <v>4.6463789705980602E-6</v>
      </c>
      <c r="AI145" s="10">
        <v>41976</v>
      </c>
      <c r="AJ145" s="9">
        <f t="shared" si="30"/>
        <v>3.1260842279943795</v>
      </c>
      <c r="AK145" s="46">
        <f t="shared" si="31"/>
        <v>1739.729</v>
      </c>
      <c r="AL145" s="46">
        <f t="shared" si="35"/>
        <v>0</v>
      </c>
      <c r="AM145" s="46">
        <f t="shared" si="35"/>
        <v>2.1555460956792505E-3</v>
      </c>
      <c r="AN145" s="23">
        <f t="shared" si="36"/>
        <v>-2.1555460956792505E-3</v>
      </c>
    </row>
    <row r="146" spans="2:40" x14ac:dyDescent="0.25">
      <c r="B146" s="10">
        <v>42226</v>
      </c>
      <c r="C146" s="16">
        <v>3.0124465752882532</v>
      </c>
      <c r="D146" s="60">
        <f t="shared" si="32"/>
        <v>-1.8623651897048399E-3</v>
      </c>
      <c r="E146" s="2">
        <f t="shared" si="33"/>
        <v>2.4059761669682587E-6</v>
      </c>
      <c r="F146" s="10">
        <v>41977</v>
      </c>
      <c r="G146">
        <v>1736.626</v>
      </c>
      <c r="U146" s="10">
        <v>42226</v>
      </c>
      <c r="V146" s="16">
        <v>3.0124465752882532</v>
      </c>
      <c r="W146" s="44">
        <f>MAX($V$6:V146)</f>
        <v>3.5699416194808564</v>
      </c>
      <c r="X146" s="2">
        <f t="shared" si="29"/>
        <v>-0.15616363056202431</v>
      </c>
      <c r="Y146" s="44">
        <f t="shared" si="28"/>
        <v>-1.8623651897048399E-3</v>
      </c>
      <c r="Z146" s="44">
        <f t="shared" si="34"/>
        <v>3.4684040998243442E-6</v>
      </c>
      <c r="AB146" s="10">
        <v>41977</v>
      </c>
      <c r="AC146">
        <v>1736.626</v>
      </c>
      <c r="AD146" s="45">
        <f>MAX($AC$6:AC146)</f>
        <v>1764.116</v>
      </c>
      <c r="AE146" s="45">
        <f t="shared" si="37"/>
        <v>-1.5582875502518023E-2</v>
      </c>
      <c r="AF146" s="45">
        <f t="shared" si="38"/>
        <v>-1.7836111256408493E-3</v>
      </c>
      <c r="AG146" s="45">
        <f t="shared" si="39"/>
        <v>3.1812686475098175E-6</v>
      </c>
      <c r="AI146" s="10">
        <v>41977</v>
      </c>
      <c r="AJ146" s="9">
        <f t="shared" si="30"/>
        <v>2.9658842666589651</v>
      </c>
      <c r="AK146" s="46">
        <f t="shared" si="31"/>
        <v>1736.626</v>
      </c>
      <c r="AL146" s="46">
        <f t="shared" si="35"/>
        <v>-5.1246207604007776E-2</v>
      </c>
      <c r="AM146" s="46">
        <f t="shared" si="35"/>
        <v>-1.7836111256408493E-3</v>
      </c>
      <c r="AN146" s="23">
        <f t="shared" si="36"/>
        <v>-4.9462596478366927E-2</v>
      </c>
    </row>
    <row r="147" spans="2:40" x14ac:dyDescent="0.25">
      <c r="B147" s="11"/>
      <c r="C147" s="9"/>
      <c r="D147" s="9"/>
      <c r="F147" s="10">
        <v>41978</v>
      </c>
      <c r="G147">
        <v>1738.519</v>
      </c>
      <c r="U147" s="11"/>
      <c r="V147" s="9"/>
      <c r="W147" s="44"/>
      <c r="Y147" s="44"/>
      <c r="Z147" s="44"/>
      <c r="AB147" s="10">
        <v>41978</v>
      </c>
      <c r="AC147">
        <v>1738.519</v>
      </c>
      <c r="AD147" s="45">
        <f>MAX($AC$6:AC147)</f>
        <v>1764.116</v>
      </c>
      <c r="AE147" s="45">
        <f t="shared" si="37"/>
        <v>-1.4509816814767262E-2</v>
      </c>
      <c r="AF147" s="45">
        <f t="shared" si="38"/>
        <v>1.0900447188975093E-3</v>
      </c>
      <c r="AG147" s="45">
        <f t="shared" si="39"/>
        <v>1.1881974891963501E-6</v>
      </c>
      <c r="AI147" s="10">
        <v>41978</v>
      </c>
      <c r="AJ147" s="9">
        <f t="shared" si="30"/>
        <v>2.9658842666589651</v>
      </c>
      <c r="AK147" s="46">
        <f t="shared" si="31"/>
        <v>1738.519</v>
      </c>
      <c r="AL147" s="46">
        <f t="shared" si="35"/>
        <v>0</v>
      </c>
      <c r="AM147" s="46">
        <f t="shared" si="35"/>
        <v>1.0900447188975093E-3</v>
      </c>
      <c r="AN147" s="23">
        <f t="shared" si="36"/>
        <v>-1.0900447188975093E-3</v>
      </c>
    </row>
    <row r="148" spans="2:40" x14ac:dyDescent="0.25">
      <c r="B148" s="11"/>
      <c r="C148" s="9"/>
      <c r="D148" s="9"/>
      <c r="F148" s="10">
        <v>41981</v>
      </c>
      <c r="G148">
        <v>1726.4749999999999</v>
      </c>
      <c r="U148" s="11"/>
      <c r="V148" s="9"/>
      <c r="W148" s="44"/>
      <c r="Y148" s="44"/>
      <c r="Z148" s="44"/>
      <c r="AB148" s="10">
        <v>41981</v>
      </c>
      <c r="AC148">
        <v>1726.4749999999999</v>
      </c>
      <c r="AD148" s="45">
        <f>MAX($AC$6:AC148)</f>
        <v>1764.116</v>
      </c>
      <c r="AE148" s="45">
        <f t="shared" si="37"/>
        <v>-2.1337032258649691E-2</v>
      </c>
      <c r="AF148" s="45">
        <f t="shared" si="38"/>
        <v>-6.9277356186502326E-3</v>
      </c>
      <c r="AG148" s="45">
        <f t="shared" si="39"/>
        <v>4.7993520801915123E-5</v>
      </c>
      <c r="AI148" s="10">
        <v>41981</v>
      </c>
      <c r="AJ148" s="9">
        <f t="shared" si="30"/>
        <v>2.9658842666589651</v>
      </c>
      <c r="AK148" s="46">
        <f t="shared" si="31"/>
        <v>1726.4749999999999</v>
      </c>
      <c r="AL148" s="46">
        <f t="shared" si="35"/>
        <v>0</v>
      </c>
      <c r="AM148" s="46">
        <f t="shared" si="35"/>
        <v>-6.9277356186502326E-3</v>
      </c>
      <c r="AN148" s="23">
        <f t="shared" si="36"/>
        <v>6.9277356186502326E-3</v>
      </c>
    </row>
    <row r="149" spans="2:40" x14ac:dyDescent="0.25">
      <c r="B149" s="11"/>
      <c r="C149" s="9"/>
      <c r="D149" s="9"/>
      <c r="F149" s="10">
        <v>41982</v>
      </c>
      <c r="G149">
        <v>1721.971</v>
      </c>
      <c r="U149" s="11"/>
      <c r="V149" s="9"/>
      <c r="W149" s="44"/>
      <c r="Y149" s="44"/>
      <c r="Z149" s="44"/>
      <c r="AB149" s="10">
        <v>41982</v>
      </c>
      <c r="AC149">
        <v>1721.971</v>
      </c>
      <c r="AD149" s="45">
        <f>MAX($AC$6:AC149)</f>
        <v>1764.116</v>
      </c>
      <c r="AE149" s="45">
        <f t="shared" si="37"/>
        <v>-2.3890152348258309E-2</v>
      </c>
      <c r="AF149" s="45">
        <f t="shared" si="38"/>
        <v>-2.6087837935677705E-3</v>
      </c>
      <c r="AG149" s="45">
        <f t="shared" si="39"/>
        <v>6.8057528815818479E-6</v>
      </c>
      <c r="AI149" s="10">
        <v>41982</v>
      </c>
      <c r="AJ149" s="9">
        <f t="shared" si="30"/>
        <v>2.9658842666589651</v>
      </c>
      <c r="AK149" s="46">
        <f t="shared" si="31"/>
        <v>1721.971</v>
      </c>
      <c r="AL149" s="46">
        <f t="shared" si="35"/>
        <v>0</v>
      </c>
      <c r="AM149" s="46">
        <f t="shared" si="35"/>
        <v>-2.6087837935677705E-3</v>
      </c>
      <c r="AN149" s="23">
        <f t="shared" si="36"/>
        <v>2.6087837935677705E-3</v>
      </c>
    </row>
    <row r="150" spans="2:40" x14ac:dyDescent="0.25">
      <c r="B150" s="11"/>
      <c r="C150" s="9"/>
      <c r="D150" s="9"/>
      <c r="F150" s="10">
        <v>41983</v>
      </c>
      <c r="G150">
        <v>1698.431</v>
      </c>
      <c r="U150" s="11"/>
      <c r="V150" s="9"/>
      <c r="W150" s="44"/>
      <c r="Y150" s="44"/>
      <c r="Z150" s="44"/>
      <c r="AB150" s="10">
        <v>41983</v>
      </c>
      <c r="AC150">
        <v>1698.431</v>
      </c>
      <c r="AD150" s="45">
        <f>MAX($AC$6:AC150)</f>
        <v>1764.116</v>
      </c>
      <c r="AE150" s="45">
        <f t="shared" si="37"/>
        <v>-3.723394606703867E-2</v>
      </c>
      <c r="AF150" s="45">
        <f t="shared" si="38"/>
        <v>-1.3670381208510496E-2</v>
      </c>
      <c r="AG150" s="45">
        <f t="shared" si="39"/>
        <v>1.868793223859969E-4</v>
      </c>
      <c r="AI150" s="10">
        <v>41983</v>
      </c>
      <c r="AJ150" s="9">
        <f t="shared" si="30"/>
        <v>2.9658842666589651</v>
      </c>
      <c r="AK150" s="46">
        <f t="shared" si="31"/>
        <v>1698.431</v>
      </c>
      <c r="AL150" s="46">
        <f t="shared" si="35"/>
        <v>0</v>
      </c>
      <c r="AM150" s="46">
        <f t="shared" si="35"/>
        <v>-1.3670381208510496E-2</v>
      </c>
      <c r="AN150" s="23">
        <f t="shared" si="36"/>
        <v>1.3670381208510496E-2</v>
      </c>
    </row>
    <row r="151" spans="2:40" x14ac:dyDescent="0.25">
      <c r="B151" s="11"/>
      <c r="C151" s="9"/>
      <c r="D151" s="9"/>
      <c r="F151" s="10">
        <v>41984</v>
      </c>
      <c r="G151">
        <v>1699.0530000000001</v>
      </c>
      <c r="U151" s="11"/>
      <c r="V151" s="9"/>
      <c r="W151" s="44"/>
      <c r="Y151" s="44"/>
      <c r="Z151" s="44"/>
      <c r="AB151" s="10">
        <v>41984</v>
      </c>
      <c r="AC151">
        <v>1699.0530000000001</v>
      </c>
      <c r="AD151" s="45">
        <f>MAX($AC$6:AC151)</f>
        <v>1764.116</v>
      </c>
      <c r="AE151" s="45">
        <f t="shared" si="37"/>
        <v>-3.6881361543118385E-2</v>
      </c>
      <c r="AF151" s="45">
        <f t="shared" si="38"/>
        <v>3.6622035278455201E-4</v>
      </c>
      <c r="AG151" s="45">
        <f t="shared" si="39"/>
        <v>1.3411734679364173E-7</v>
      </c>
      <c r="AI151" s="10">
        <v>41984</v>
      </c>
      <c r="AJ151" s="9">
        <f t="shared" si="30"/>
        <v>2.6262711736767006</v>
      </c>
      <c r="AK151" s="46">
        <f t="shared" si="31"/>
        <v>1699.0530000000001</v>
      </c>
      <c r="AL151" s="46">
        <f t="shared" si="35"/>
        <v>-0.11450652232119451</v>
      </c>
      <c r="AM151" s="46">
        <f t="shared" si="35"/>
        <v>3.6622035278455201E-4</v>
      </c>
      <c r="AN151" s="23">
        <f t="shared" si="36"/>
        <v>-0.11487274267397907</v>
      </c>
    </row>
    <row r="152" spans="2:40" x14ac:dyDescent="0.25">
      <c r="B152" s="11"/>
      <c r="C152" s="9"/>
      <c r="D152" s="9"/>
      <c r="F152" s="10">
        <v>41985</v>
      </c>
      <c r="G152">
        <v>1675.0429999999999</v>
      </c>
      <c r="U152" s="11"/>
      <c r="V152" s="9"/>
      <c r="W152" s="44"/>
      <c r="Y152" s="44"/>
      <c r="Z152" s="44"/>
      <c r="AB152" s="10">
        <v>41985</v>
      </c>
      <c r="AC152">
        <v>1675.0429999999999</v>
      </c>
      <c r="AD152" s="45">
        <f>MAX($AC$6:AC152)</f>
        <v>1764.116</v>
      </c>
      <c r="AE152" s="45">
        <f t="shared" si="37"/>
        <v>-5.0491577651356367E-2</v>
      </c>
      <c r="AF152" s="45">
        <f t="shared" si="38"/>
        <v>-1.4131401433622237E-2</v>
      </c>
      <c r="AG152" s="45">
        <f t="shared" si="39"/>
        <v>1.9969650647818062E-4</v>
      </c>
      <c r="AI152" s="10">
        <v>41985</v>
      </c>
      <c r="AJ152" s="9">
        <f t="shared" si="30"/>
        <v>2.6262711736767006</v>
      </c>
      <c r="AK152" s="46">
        <f t="shared" si="31"/>
        <v>1675.0429999999999</v>
      </c>
      <c r="AL152" s="46">
        <f t="shared" si="35"/>
        <v>0</v>
      </c>
      <c r="AM152" s="46">
        <f t="shared" si="35"/>
        <v>-1.4131401433622237E-2</v>
      </c>
      <c r="AN152" s="23">
        <f t="shared" si="36"/>
        <v>1.4131401433622237E-2</v>
      </c>
    </row>
    <row r="153" spans="2:40" x14ac:dyDescent="0.25">
      <c r="B153" s="11"/>
      <c r="C153" s="9"/>
      <c r="D153" s="9"/>
      <c r="F153" s="10">
        <v>41988</v>
      </c>
      <c r="G153">
        <v>1654.56</v>
      </c>
      <c r="U153" s="11"/>
      <c r="V153" s="9"/>
      <c r="W153" s="44"/>
      <c r="Y153" s="44"/>
      <c r="Z153" s="44"/>
      <c r="AB153" s="10">
        <v>41988</v>
      </c>
      <c r="AC153">
        <v>1654.56</v>
      </c>
      <c r="AD153" s="45">
        <f>MAX($AC$6:AC153)</f>
        <v>1764.116</v>
      </c>
      <c r="AE153" s="45">
        <f t="shared" si="37"/>
        <v>-6.2102492126368092E-2</v>
      </c>
      <c r="AF153" s="45">
        <f t="shared" si="38"/>
        <v>-1.222834279478191E-2</v>
      </c>
      <c r="AG153" s="45">
        <f t="shared" si="39"/>
        <v>1.4953236750669466E-4</v>
      </c>
      <c r="AI153" s="10">
        <v>41988</v>
      </c>
      <c r="AJ153" s="9">
        <f t="shared" si="30"/>
        <v>2.6262711736767006</v>
      </c>
      <c r="AK153" s="46">
        <f t="shared" si="31"/>
        <v>1654.56</v>
      </c>
      <c r="AL153" s="46">
        <f t="shared" si="35"/>
        <v>0</v>
      </c>
      <c r="AM153" s="46">
        <f t="shared" si="35"/>
        <v>-1.222834279478191E-2</v>
      </c>
      <c r="AN153" s="23">
        <f t="shared" si="36"/>
        <v>1.222834279478191E-2</v>
      </c>
    </row>
    <row r="154" spans="2:40" x14ac:dyDescent="0.25">
      <c r="B154" s="11"/>
      <c r="C154" s="9"/>
      <c r="D154" s="9"/>
      <c r="F154" s="10">
        <v>41989</v>
      </c>
      <c r="G154">
        <v>1655.5229999999999</v>
      </c>
      <c r="U154" s="11"/>
      <c r="V154" s="9"/>
      <c r="W154" s="44"/>
      <c r="Y154" s="44"/>
      <c r="Z154" s="44"/>
      <c r="AB154" s="10">
        <v>41989</v>
      </c>
      <c r="AC154">
        <v>1655.5229999999999</v>
      </c>
      <c r="AD154" s="45">
        <f>MAX($AC$6:AC154)</f>
        <v>1764.116</v>
      </c>
      <c r="AE154" s="45">
        <f t="shared" si="37"/>
        <v>-6.1556609656054362E-2</v>
      </c>
      <c r="AF154" s="45">
        <f t="shared" si="38"/>
        <v>5.8202785030458948E-4</v>
      </c>
      <c r="AG154" s="45">
        <f t="shared" si="39"/>
        <v>3.3875641853018161E-7</v>
      </c>
      <c r="AI154" s="10">
        <v>41989</v>
      </c>
      <c r="AJ154" s="9">
        <f t="shared" si="30"/>
        <v>2.6262711736767006</v>
      </c>
      <c r="AK154" s="46">
        <f t="shared" si="31"/>
        <v>1655.5229999999999</v>
      </c>
      <c r="AL154" s="46">
        <f t="shared" si="35"/>
        <v>0</v>
      </c>
      <c r="AM154" s="46">
        <f t="shared" si="35"/>
        <v>5.8202785030458948E-4</v>
      </c>
      <c r="AN154" s="23">
        <f t="shared" si="36"/>
        <v>-5.8202785030458948E-4</v>
      </c>
    </row>
    <row r="155" spans="2:40" x14ac:dyDescent="0.25">
      <c r="B155" s="11"/>
      <c r="C155" s="9"/>
      <c r="D155" s="9"/>
      <c r="F155" s="10">
        <v>41990</v>
      </c>
      <c r="G155">
        <v>1672.4780000000001</v>
      </c>
      <c r="U155" s="11"/>
      <c r="V155" s="9"/>
      <c r="W155" s="44"/>
      <c r="Y155" s="44"/>
      <c r="Z155" s="44"/>
      <c r="AB155" s="10">
        <v>41990</v>
      </c>
      <c r="AC155">
        <v>1672.4780000000001</v>
      </c>
      <c r="AD155" s="45">
        <f>MAX($AC$6:AC155)</f>
        <v>1764.116</v>
      </c>
      <c r="AE155" s="45">
        <f t="shared" si="37"/>
        <v>-5.1945563670416139E-2</v>
      </c>
      <c r="AF155" s="45">
        <f t="shared" si="38"/>
        <v>1.0241476560579388E-2</v>
      </c>
      <c r="AG155" s="45">
        <f t="shared" si="39"/>
        <v>1.04887842140897E-4</v>
      </c>
      <c r="AI155" s="10">
        <v>41990</v>
      </c>
      <c r="AJ155" s="9">
        <f t="shared" si="30"/>
        <v>2.6262711736767006</v>
      </c>
      <c r="AK155" s="46">
        <f t="shared" si="31"/>
        <v>1672.4780000000001</v>
      </c>
      <c r="AL155" s="46">
        <f t="shared" si="35"/>
        <v>0</v>
      </c>
      <c r="AM155" s="46">
        <f t="shared" si="35"/>
        <v>1.0241476560579388E-2</v>
      </c>
      <c r="AN155" s="23">
        <f t="shared" si="36"/>
        <v>-1.0241476560579388E-2</v>
      </c>
    </row>
    <row r="156" spans="2:40" x14ac:dyDescent="0.25">
      <c r="B156" s="11"/>
      <c r="C156" s="9"/>
      <c r="D156" s="9"/>
      <c r="F156" s="10">
        <v>41991</v>
      </c>
      <c r="G156">
        <v>1706.3340000000001</v>
      </c>
      <c r="U156" s="11"/>
      <c r="V156" s="9"/>
      <c r="W156" s="44"/>
      <c r="Y156" s="44"/>
      <c r="Z156" s="44"/>
      <c r="AB156" s="10">
        <v>41991</v>
      </c>
      <c r="AC156">
        <v>1706.3340000000001</v>
      </c>
      <c r="AD156" s="45">
        <f>MAX($AC$6:AC156)</f>
        <v>1764.116</v>
      </c>
      <c r="AE156" s="45">
        <f t="shared" si="37"/>
        <v>-3.2754081931120171E-2</v>
      </c>
      <c r="AF156" s="45">
        <f t="shared" si="38"/>
        <v>2.0243016649546419E-2</v>
      </c>
      <c r="AG156" s="45">
        <f t="shared" si="39"/>
        <v>4.0977972307381353E-4</v>
      </c>
      <c r="AI156" s="10">
        <v>41991</v>
      </c>
      <c r="AJ156" s="9">
        <f t="shared" si="30"/>
        <v>2.6262711736767006</v>
      </c>
      <c r="AK156" s="46">
        <f t="shared" si="31"/>
        <v>1706.3340000000001</v>
      </c>
      <c r="AL156" s="46">
        <f t="shared" si="35"/>
        <v>0</v>
      </c>
      <c r="AM156" s="46">
        <f t="shared" si="35"/>
        <v>2.0243016649546419E-2</v>
      </c>
      <c r="AN156" s="23">
        <f t="shared" si="36"/>
        <v>-2.0243016649546419E-2</v>
      </c>
    </row>
    <row r="157" spans="2:40" x14ac:dyDescent="0.25">
      <c r="B157" s="11"/>
      <c r="C157" s="9"/>
      <c r="D157" s="9"/>
      <c r="F157" s="10">
        <v>41992</v>
      </c>
      <c r="G157">
        <v>1716.9970000000001</v>
      </c>
      <c r="U157" s="11"/>
      <c r="V157" s="9"/>
      <c r="W157" s="44"/>
      <c r="Y157" s="44"/>
      <c r="Z157" s="44"/>
      <c r="AB157" s="10">
        <v>41992</v>
      </c>
      <c r="AC157">
        <v>1716.9970000000001</v>
      </c>
      <c r="AD157" s="45">
        <f>MAX($AC$6:AC157)</f>
        <v>1764.116</v>
      </c>
      <c r="AE157" s="45">
        <f t="shared" si="37"/>
        <v>-2.6709694827324215E-2</v>
      </c>
      <c r="AF157" s="45">
        <f t="shared" si="38"/>
        <v>6.2490696428718628E-3</v>
      </c>
      <c r="AG157" s="45">
        <f t="shared" si="39"/>
        <v>3.9050871401462673E-5</v>
      </c>
      <c r="AI157" s="10">
        <v>41992</v>
      </c>
      <c r="AJ157" s="9">
        <f t="shared" si="30"/>
        <v>2.6262711736767006</v>
      </c>
      <c r="AK157" s="46">
        <f t="shared" si="31"/>
        <v>1716.9970000000001</v>
      </c>
      <c r="AL157" s="46">
        <f t="shared" si="35"/>
        <v>0</v>
      </c>
      <c r="AM157" s="46">
        <f t="shared" si="35"/>
        <v>6.2490696428718628E-3</v>
      </c>
      <c r="AN157" s="23">
        <f t="shared" si="36"/>
        <v>-6.2490696428718628E-3</v>
      </c>
    </row>
    <row r="158" spans="2:40" x14ac:dyDescent="0.25">
      <c r="B158" s="11"/>
      <c r="C158" s="9"/>
      <c r="D158" s="9"/>
      <c r="F158" s="10">
        <v>41995</v>
      </c>
      <c r="G158">
        <v>1723.259</v>
      </c>
      <c r="U158" s="11"/>
      <c r="V158" s="9"/>
      <c r="W158" s="44"/>
      <c r="Y158" s="44"/>
      <c r="Z158" s="44"/>
      <c r="AB158" s="10">
        <v>41995</v>
      </c>
      <c r="AC158">
        <v>1723.259</v>
      </c>
      <c r="AD158" s="45">
        <f>MAX($AC$6:AC158)</f>
        <v>1764.116</v>
      </c>
      <c r="AE158" s="45">
        <f t="shared" si="37"/>
        <v>-2.3160041629915473E-2</v>
      </c>
      <c r="AF158" s="45">
        <f t="shared" si="38"/>
        <v>3.6470651958040445E-3</v>
      </c>
      <c r="AG158" s="45">
        <f t="shared" si="39"/>
        <v>1.3301084542445193E-5</v>
      </c>
      <c r="AI158" s="10">
        <v>41995</v>
      </c>
      <c r="AJ158" s="9">
        <f t="shared" si="30"/>
        <v>2.6262711736767006</v>
      </c>
      <c r="AK158" s="46">
        <f t="shared" si="31"/>
        <v>1723.259</v>
      </c>
      <c r="AL158" s="46">
        <f t="shared" si="35"/>
        <v>0</v>
      </c>
      <c r="AM158" s="46">
        <f t="shared" si="35"/>
        <v>3.6470651958040445E-3</v>
      </c>
      <c r="AN158" s="23">
        <f t="shared" si="36"/>
        <v>-3.6470651958040445E-3</v>
      </c>
    </row>
    <row r="159" spans="2:40" x14ac:dyDescent="0.25">
      <c r="B159" s="11"/>
      <c r="C159" s="9"/>
      <c r="D159" s="9"/>
      <c r="F159" s="10">
        <v>41996</v>
      </c>
      <c r="G159">
        <v>1724.1030000000001</v>
      </c>
      <c r="U159" s="11"/>
      <c r="V159" s="9"/>
      <c r="W159" s="44"/>
      <c r="Y159" s="44"/>
      <c r="Z159" s="44"/>
      <c r="AB159" s="10">
        <v>41996</v>
      </c>
      <c r="AC159">
        <v>1724.1030000000001</v>
      </c>
      <c r="AD159" s="45">
        <f>MAX($AC$6:AC159)</f>
        <v>1764.116</v>
      </c>
      <c r="AE159" s="45">
        <f t="shared" si="37"/>
        <v>-2.2681615041187708E-2</v>
      </c>
      <c r="AF159" s="45">
        <f t="shared" si="38"/>
        <v>4.8976967478475686E-4</v>
      </c>
      <c r="AG159" s="45">
        <f t="shared" si="39"/>
        <v>2.3987433433876647E-7</v>
      </c>
      <c r="AI159" s="10">
        <v>41996</v>
      </c>
      <c r="AJ159" s="9">
        <f t="shared" si="30"/>
        <v>2.6262711736767006</v>
      </c>
      <c r="AK159" s="46">
        <f t="shared" si="31"/>
        <v>1724.1030000000001</v>
      </c>
      <c r="AL159" s="46">
        <f t="shared" si="35"/>
        <v>0</v>
      </c>
      <c r="AM159" s="46">
        <f t="shared" si="35"/>
        <v>4.8976967478475686E-4</v>
      </c>
      <c r="AN159" s="23">
        <f t="shared" si="36"/>
        <v>-4.8976967478475686E-4</v>
      </c>
    </row>
    <row r="160" spans="2:40" x14ac:dyDescent="0.25">
      <c r="B160" s="11"/>
      <c r="C160" s="9"/>
      <c r="D160" s="9"/>
      <c r="F160" s="10">
        <v>41997</v>
      </c>
      <c r="G160">
        <v>1726.2270000000001</v>
      </c>
      <c r="U160" s="11"/>
      <c r="V160" s="9"/>
      <c r="W160" s="44"/>
      <c r="Y160" s="44"/>
      <c r="Z160" s="44"/>
      <c r="AB160" s="10">
        <v>41997</v>
      </c>
      <c r="AC160">
        <v>1726.2270000000001</v>
      </c>
      <c r="AD160" s="45">
        <f>MAX($AC$6:AC160)</f>
        <v>1764.116</v>
      </c>
      <c r="AE160" s="45">
        <f t="shared" si="37"/>
        <v>-2.1477612583299499E-2</v>
      </c>
      <c r="AF160" s="45">
        <f t="shared" si="38"/>
        <v>1.231944959204867E-3</v>
      </c>
      <c r="AG160" s="45">
        <f t="shared" si="39"/>
        <v>1.5176883825102815E-6</v>
      </c>
      <c r="AI160" s="10">
        <v>41997</v>
      </c>
      <c r="AJ160" s="9">
        <f t="shared" si="30"/>
        <v>2.6262711736767006</v>
      </c>
      <c r="AK160" s="46">
        <f t="shared" si="31"/>
        <v>1726.2270000000001</v>
      </c>
      <c r="AL160" s="46">
        <f t="shared" si="35"/>
        <v>0</v>
      </c>
      <c r="AM160" s="46">
        <f t="shared" si="35"/>
        <v>1.231944959204867E-3</v>
      </c>
      <c r="AN160" s="23">
        <f t="shared" si="36"/>
        <v>-1.231944959204867E-3</v>
      </c>
    </row>
    <row r="161" spans="2:40" x14ac:dyDescent="0.25">
      <c r="B161" s="11"/>
      <c r="C161" s="9"/>
      <c r="D161" s="9"/>
      <c r="F161" s="10">
        <v>41998</v>
      </c>
      <c r="G161">
        <v>1725.787</v>
      </c>
      <c r="U161" s="11"/>
      <c r="V161" s="9"/>
      <c r="W161" s="44"/>
      <c r="Y161" s="44"/>
      <c r="Z161" s="44"/>
      <c r="AB161" s="10">
        <v>41998</v>
      </c>
      <c r="AC161">
        <v>1725.787</v>
      </c>
      <c r="AD161" s="45">
        <f>MAX($AC$6:AC161)</f>
        <v>1764.116</v>
      </c>
      <c r="AE161" s="45">
        <f t="shared" si="37"/>
        <v>-2.1727029288323374E-2</v>
      </c>
      <c r="AF161" s="45">
        <f t="shared" si="38"/>
        <v>-2.5489115857879607E-4</v>
      </c>
      <c r="AG161" s="45">
        <f t="shared" si="39"/>
        <v>6.4969502721640968E-8</v>
      </c>
      <c r="AI161" s="10">
        <v>41998</v>
      </c>
      <c r="AJ161" s="9">
        <f t="shared" si="30"/>
        <v>2.6262711736767006</v>
      </c>
      <c r="AK161" s="46">
        <f t="shared" si="31"/>
        <v>1725.787</v>
      </c>
      <c r="AL161" s="46">
        <f t="shared" si="35"/>
        <v>0</v>
      </c>
      <c r="AM161" s="46">
        <f t="shared" si="35"/>
        <v>-2.5489115857879607E-4</v>
      </c>
      <c r="AN161" s="23">
        <f t="shared" si="36"/>
        <v>2.5489115857879607E-4</v>
      </c>
    </row>
    <row r="162" spans="2:40" x14ac:dyDescent="0.25">
      <c r="B162" s="11"/>
      <c r="C162" s="9"/>
      <c r="D162" s="9"/>
      <c r="F162" s="10">
        <v>41999</v>
      </c>
      <c r="G162">
        <v>1729.423</v>
      </c>
      <c r="U162" s="11"/>
      <c r="V162" s="9"/>
      <c r="W162" s="44"/>
      <c r="Y162" s="44"/>
      <c r="Z162" s="44"/>
      <c r="AB162" s="10">
        <v>41999</v>
      </c>
      <c r="AC162">
        <v>1729.423</v>
      </c>
      <c r="AD162" s="45">
        <f>MAX($AC$6:AC162)</f>
        <v>1764.116</v>
      </c>
      <c r="AE162" s="45">
        <f t="shared" si="37"/>
        <v>-1.9665940334989251E-2</v>
      </c>
      <c r="AF162" s="45">
        <f t="shared" si="38"/>
        <v>2.1068648680282465E-3</v>
      </c>
      <c r="AG162" s="45">
        <f t="shared" si="39"/>
        <v>4.4388795721316806E-6</v>
      </c>
      <c r="AI162" s="10">
        <v>41999</v>
      </c>
      <c r="AJ162" s="9">
        <f t="shared" si="30"/>
        <v>2.6262711736767006</v>
      </c>
      <c r="AK162" s="46">
        <f t="shared" si="31"/>
        <v>1729.423</v>
      </c>
      <c r="AL162" s="46">
        <f t="shared" si="35"/>
        <v>0</v>
      </c>
      <c r="AM162" s="46">
        <f t="shared" si="35"/>
        <v>2.1068648680282465E-3</v>
      </c>
      <c r="AN162" s="23">
        <f t="shared" si="36"/>
        <v>-2.1068648680282465E-3</v>
      </c>
    </row>
    <row r="163" spans="2:40" x14ac:dyDescent="0.25">
      <c r="B163" s="11"/>
      <c r="C163" s="9"/>
      <c r="D163" s="9"/>
      <c r="F163" s="10">
        <v>42002</v>
      </c>
      <c r="G163">
        <v>1731.7059999999999</v>
      </c>
      <c r="U163" s="11"/>
      <c r="V163" s="9"/>
      <c r="W163" s="44"/>
      <c r="Y163" s="44"/>
      <c r="Z163" s="44"/>
      <c r="AB163" s="10">
        <v>42002</v>
      </c>
      <c r="AC163">
        <v>1731.7059999999999</v>
      </c>
      <c r="AD163" s="45">
        <f>MAX($AC$6:AC163)</f>
        <v>1764.116</v>
      </c>
      <c r="AE163" s="45">
        <f t="shared" si="37"/>
        <v>-1.8371807749603786E-2</v>
      </c>
      <c r="AF163" s="45">
        <f t="shared" si="38"/>
        <v>1.3200934646988571E-3</v>
      </c>
      <c r="AG163" s="45">
        <f t="shared" si="39"/>
        <v>1.7426467555406327E-6</v>
      </c>
      <c r="AI163" s="10">
        <v>42002</v>
      </c>
      <c r="AJ163" s="9">
        <f t="shared" si="30"/>
        <v>2.6262711736767006</v>
      </c>
      <c r="AK163" s="46">
        <f t="shared" si="31"/>
        <v>1731.7059999999999</v>
      </c>
      <c r="AL163" s="46">
        <f t="shared" si="35"/>
        <v>0</v>
      </c>
      <c r="AM163" s="46">
        <f t="shared" si="35"/>
        <v>1.3200934646988571E-3</v>
      </c>
      <c r="AN163" s="23">
        <f t="shared" si="36"/>
        <v>-1.3200934646988571E-3</v>
      </c>
    </row>
    <row r="164" spans="2:40" x14ac:dyDescent="0.25">
      <c r="B164" s="11"/>
      <c r="C164" s="9"/>
      <c r="D164" s="9"/>
      <c r="F164" s="10">
        <v>42003</v>
      </c>
      <c r="G164">
        <v>1721.0119999999999</v>
      </c>
      <c r="U164" s="11"/>
      <c r="V164" s="9"/>
      <c r="W164" s="44"/>
      <c r="Y164" s="44"/>
      <c r="Z164" s="44"/>
      <c r="AB164" s="10">
        <v>42003</v>
      </c>
      <c r="AC164">
        <v>1721.0119999999999</v>
      </c>
      <c r="AD164" s="45">
        <f>MAX($AC$6:AC164)</f>
        <v>1764.116</v>
      </c>
      <c r="AE164" s="45">
        <f t="shared" si="37"/>
        <v>-2.4433767393980954E-2</v>
      </c>
      <c r="AF164" s="45">
        <f t="shared" si="38"/>
        <v>-6.1754131474972551E-3</v>
      </c>
      <c r="AG164" s="45">
        <f t="shared" si="39"/>
        <v>3.8135727542281954E-5</v>
      </c>
      <c r="AI164" s="10">
        <v>42003</v>
      </c>
      <c r="AJ164" s="9">
        <f t="shared" si="30"/>
        <v>2.6262711736767006</v>
      </c>
      <c r="AK164" s="46">
        <f t="shared" si="31"/>
        <v>1721.0119999999999</v>
      </c>
      <c r="AL164" s="46">
        <f t="shared" si="35"/>
        <v>0</v>
      </c>
      <c r="AM164" s="46">
        <f t="shared" si="35"/>
        <v>-6.1754131474972551E-3</v>
      </c>
      <c r="AN164" s="23">
        <f t="shared" si="36"/>
        <v>6.1754131474972551E-3</v>
      </c>
    </row>
    <row r="165" spans="2:40" x14ac:dyDescent="0.25">
      <c r="B165" s="11"/>
      <c r="C165" s="9"/>
      <c r="D165" s="9"/>
      <c r="F165" s="10">
        <v>42004</v>
      </c>
      <c r="G165">
        <v>1709.672</v>
      </c>
      <c r="U165" s="11"/>
      <c r="V165" s="9"/>
      <c r="W165" s="44"/>
      <c r="Y165" s="44"/>
      <c r="Z165" s="44"/>
      <c r="AB165" s="10">
        <v>42004</v>
      </c>
      <c r="AC165">
        <v>1709.672</v>
      </c>
      <c r="AD165" s="45">
        <f>MAX($AC$6:AC165)</f>
        <v>1764.116</v>
      </c>
      <c r="AE165" s="45">
        <f t="shared" si="37"/>
        <v>-3.0861916109824916E-2</v>
      </c>
      <c r="AF165" s="45">
        <f t="shared" si="38"/>
        <v>-6.5891463859635291E-3</v>
      </c>
      <c r="AG165" s="45">
        <f t="shared" si="39"/>
        <v>4.3416850095656235E-5</v>
      </c>
      <c r="AI165" s="10">
        <v>42004</v>
      </c>
      <c r="AJ165" s="9">
        <f t="shared" si="30"/>
        <v>2.6262711736767006</v>
      </c>
      <c r="AK165" s="46">
        <f t="shared" si="31"/>
        <v>1709.672</v>
      </c>
      <c r="AL165" s="46">
        <f t="shared" si="35"/>
        <v>0</v>
      </c>
      <c r="AM165" s="46">
        <f t="shared" si="35"/>
        <v>-6.5891463859635291E-3</v>
      </c>
      <c r="AN165" s="23">
        <f t="shared" si="36"/>
        <v>6.5891463859635291E-3</v>
      </c>
    </row>
    <row r="166" spans="2:40" x14ac:dyDescent="0.25">
      <c r="B166" s="11"/>
      <c r="C166" s="9"/>
      <c r="D166" s="9"/>
      <c r="F166" s="10">
        <v>42005</v>
      </c>
      <c r="G166">
        <v>1709.68</v>
      </c>
      <c r="U166" s="11"/>
      <c r="V166" s="9"/>
      <c r="W166" s="44"/>
      <c r="Y166" s="44"/>
      <c r="Z166" s="44"/>
      <c r="AB166" s="10">
        <v>42005</v>
      </c>
      <c r="AC166">
        <v>1709.68</v>
      </c>
      <c r="AD166" s="45">
        <f>MAX($AC$6:AC166)</f>
        <v>1764.116</v>
      </c>
      <c r="AE166" s="45">
        <f t="shared" si="37"/>
        <v>-3.0857381260642636E-2</v>
      </c>
      <c r="AF166" s="45">
        <f t="shared" si="38"/>
        <v>4.679260115381112E-6</v>
      </c>
      <c r="AG166" s="45">
        <f t="shared" si="39"/>
        <v>2.1895475227396457E-11</v>
      </c>
      <c r="AI166" s="10">
        <v>42005</v>
      </c>
      <c r="AJ166" s="9">
        <f t="shared" si="30"/>
        <v>2.6262711736767006</v>
      </c>
      <c r="AK166" s="46">
        <f t="shared" si="31"/>
        <v>1709.68</v>
      </c>
      <c r="AL166" s="46">
        <f t="shared" si="35"/>
        <v>0</v>
      </c>
      <c r="AM166" s="46">
        <f t="shared" si="35"/>
        <v>4.679260115381112E-6</v>
      </c>
      <c r="AN166" s="23">
        <f t="shared" si="36"/>
        <v>-4.679260115381112E-6</v>
      </c>
    </row>
    <row r="167" spans="2:40" x14ac:dyDescent="0.25">
      <c r="B167" s="11"/>
      <c r="C167" s="9"/>
      <c r="D167" s="9"/>
      <c r="F167" s="10">
        <v>42006</v>
      </c>
      <c r="G167">
        <v>1704.7080000000001</v>
      </c>
      <c r="U167" s="11"/>
      <c r="V167" s="9"/>
      <c r="W167" s="44"/>
      <c r="Y167" s="44"/>
      <c r="Z167" s="44"/>
      <c r="AB167" s="10">
        <v>42006</v>
      </c>
      <c r="AC167">
        <v>1704.7080000000001</v>
      </c>
      <c r="AD167" s="45">
        <f>MAX($AC$6:AC167)</f>
        <v>1764.116</v>
      </c>
      <c r="AE167" s="45">
        <f t="shared" si="37"/>
        <v>-3.3675790027413055E-2</v>
      </c>
      <c r="AF167" s="45">
        <f t="shared" si="38"/>
        <v>-2.9081465537410534E-3</v>
      </c>
      <c r="AG167" s="45">
        <f t="shared" si="39"/>
        <v>8.4573163780359661E-6</v>
      </c>
      <c r="AI167" s="10">
        <v>42006</v>
      </c>
      <c r="AJ167" s="9">
        <f t="shared" si="30"/>
        <v>2.6262711736767006</v>
      </c>
      <c r="AK167" s="46">
        <f t="shared" si="31"/>
        <v>1704.7080000000001</v>
      </c>
      <c r="AL167" s="46">
        <f t="shared" si="35"/>
        <v>0</v>
      </c>
      <c r="AM167" s="46">
        <f t="shared" si="35"/>
        <v>-2.9081465537410534E-3</v>
      </c>
      <c r="AN167" s="23">
        <f t="shared" si="36"/>
        <v>2.9081465537410534E-3</v>
      </c>
    </row>
    <row r="168" spans="2:40" x14ac:dyDescent="0.25">
      <c r="B168" s="11"/>
      <c r="C168" s="9"/>
      <c r="D168" s="9"/>
      <c r="F168" s="10">
        <v>42009</v>
      </c>
      <c r="G168">
        <v>1671.249</v>
      </c>
      <c r="U168" s="11"/>
      <c r="V168" s="9"/>
      <c r="W168" s="44"/>
      <c r="Y168" s="44"/>
      <c r="Z168" s="44"/>
      <c r="AB168" s="10">
        <v>42009</v>
      </c>
      <c r="AC168">
        <v>1671.249</v>
      </c>
      <c r="AD168" s="45">
        <f>MAX($AC$6:AC168)</f>
        <v>1764.116</v>
      </c>
      <c r="AE168" s="45">
        <f t="shared" si="37"/>
        <v>-5.2642229876039837E-2</v>
      </c>
      <c r="AF168" s="45">
        <f t="shared" si="38"/>
        <v>-1.96274083303416E-2</v>
      </c>
      <c r="AG168" s="45">
        <f t="shared" si="39"/>
        <v>3.8523515776596283E-4</v>
      </c>
      <c r="AI168" s="10">
        <v>42009</v>
      </c>
      <c r="AJ168" s="9">
        <f t="shared" si="30"/>
        <v>2.6262711736767006</v>
      </c>
      <c r="AK168" s="46">
        <f t="shared" si="31"/>
        <v>1671.249</v>
      </c>
      <c r="AL168" s="46">
        <f t="shared" si="35"/>
        <v>0</v>
      </c>
      <c r="AM168" s="46">
        <f t="shared" si="35"/>
        <v>-1.96274083303416E-2</v>
      </c>
      <c r="AN168" s="23">
        <f t="shared" si="36"/>
        <v>1.96274083303416E-2</v>
      </c>
    </row>
    <row r="169" spans="2:40" x14ac:dyDescent="0.25">
      <c r="B169" s="11"/>
      <c r="C169" s="9"/>
      <c r="D169" s="9"/>
      <c r="F169" s="10">
        <v>42010</v>
      </c>
      <c r="G169">
        <v>1654.3779999999999</v>
      </c>
      <c r="U169" s="11"/>
      <c r="V169" s="9"/>
      <c r="W169" s="44"/>
      <c r="Y169" s="44"/>
      <c r="Z169" s="44"/>
      <c r="AB169" s="10">
        <v>42010</v>
      </c>
      <c r="AC169">
        <v>1654.3779999999999</v>
      </c>
      <c r="AD169" s="45">
        <f>MAX($AC$6:AC169)</f>
        <v>1764.116</v>
      </c>
      <c r="AE169" s="45">
        <f t="shared" si="37"/>
        <v>-6.2205659945264391E-2</v>
      </c>
      <c r="AF169" s="45">
        <f t="shared" si="38"/>
        <v>-1.0094845232517802E-2</v>
      </c>
      <c r="AG169" s="45">
        <f t="shared" si="39"/>
        <v>1.019059002684874E-4</v>
      </c>
      <c r="AI169" s="10">
        <v>42010</v>
      </c>
      <c r="AJ169" s="9">
        <f t="shared" si="30"/>
        <v>2.6262711736767006</v>
      </c>
      <c r="AK169" s="46">
        <f t="shared" si="31"/>
        <v>1654.3779999999999</v>
      </c>
      <c r="AL169" s="46">
        <f t="shared" si="35"/>
        <v>0</v>
      </c>
      <c r="AM169" s="46">
        <f t="shared" si="35"/>
        <v>-1.0094845232517802E-2</v>
      </c>
      <c r="AN169" s="23">
        <f t="shared" si="36"/>
        <v>1.0094845232517802E-2</v>
      </c>
    </row>
    <row r="170" spans="2:40" x14ac:dyDescent="0.25">
      <c r="B170" s="11"/>
      <c r="C170" s="9"/>
      <c r="D170" s="9"/>
      <c r="F170" s="10">
        <v>42011</v>
      </c>
      <c r="G170">
        <v>1662.223</v>
      </c>
      <c r="U170" s="11"/>
      <c r="V170" s="9"/>
      <c r="W170" s="44"/>
      <c r="Y170" s="44"/>
      <c r="Z170" s="44"/>
      <c r="AB170" s="10">
        <v>42011</v>
      </c>
      <c r="AC170">
        <v>1662.223</v>
      </c>
      <c r="AD170" s="45">
        <f>MAX($AC$6:AC170)</f>
        <v>1764.116</v>
      </c>
      <c r="AE170" s="45">
        <f t="shared" si="37"/>
        <v>-5.7758673465917232E-2</v>
      </c>
      <c r="AF170" s="45">
        <f t="shared" si="38"/>
        <v>4.7419634448717662E-3</v>
      </c>
      <c r="AG170" s="45">
        <f t="shared" si="39"/>
        <v>2.2486217312500109E-5</v>
      </c>
      <c r="AI170" s="10">
        <v>42011</v>
      </c>
      <c r="AJ170" s="9">
        <f t="shared" si="30"/>
        <v>2.6262711736767006</v>
      </c>
      <c r="AK170" s="46">
        <f t="shared" si="31"/>
        <v>1662.223</v>
      </c>
      <c r="AL170" s="46">
        <f t="shared" si="35"/>
        <v>0</v>
      </c>
      <c r="AM170" s="46">
        <f t="shared" si="35"/>
        <v>4.7419634448717662E-3</v>
      </c>
      <c r="AN170" s="23">
        <f t="shared" si="36"/>
        <v>-4.7419634448717662E-3</v>
      </c>
    </row>
    <row r="171" spans="2:40" x14ac:dyDescent="0.25">
      <c r="B171" s="11"/>
      <c r="C171" s="9"/>
      <c r="D171" s="9"/>
      <c r="F171" s="10">
        <v>42012</v>
      </c>
      <c r="G171">
        <v>1694.171</v>
      </c>
      <c r="U171" s="11"/>
      <c r="V171" s="9"/>
      <c r="W171" s="44"/>
      <c r="Y171" s="44"/>
      <c r="Z171" s="44"/>
      <c r="AB171" s="10">
        <v>42012</v>
      </c>
      <c r="AC171">
        <v>1694.171</v>
      </c>
      <c r="AD171" s="45">
        <f>MAX($AC$6:AC171)</f>
        <v>1764.116</v>
      </c>
      <c r="AE171" s="45">
        <f t="shared" si="37"/>
        <v>-3.9648753256588565E-2</v>
      </c>
      <c r="AF171" s="45">
        <f t="shared" si="38"/>
        <v>1.9220044482599619E-2</v>
      </c>
      <c r="AG171" s="45">
        <f t="shared" si="39"/>
        <v>3.6941010991310805E-4</v>
      </c>
      <c r="AI171" s="10">
        <v>42012</v>
      </c>
      <c r="AJ171" s="9">
        <f t="shared" si="30"/>
        <v>2.6498270460212439</v>
      </c>
      <c r="AK171" s="46">
        <f t="shared" si="31"/>
        <v>1694.171</v>
      </c>
      <c r="AL171" s="46">
        <f t="shared" si="35"/>
        <v>8.969322201243024E-3</v>
      </c>
      <c r="AM171" s="46">
        <f t="shared" si="35"/>
        <v>1.9220044482599619E-2</v>
      </c>
      <c r="AN171" s="23">
        <f t="shared" si="36"/>
        <v>-1.0250722281356595E-2</v>
      </c>
    </row>
    <row r="172" spans="2:40" x14ac:dyDescent="0.25">
      <c r="B172" s="11"/>
      <c r="C172" s="9"/>
      <c r="D172" s="9"/>
      <c r="F172" s="10">
        <v>42013</v>
      </c>
      <c r="G172">
        <v>1683.8009999999999</v>
      </c>
      <c r="U172" s="11"/>
      <c r="V172" s="9"/>
      <c r="W172" s="44"/>
      <c r="Y172" s="44"/>
      <c r="Z172" s="44"/>
      <c r="AB172" s="10">
        <v>42013</v>
      </c>
      <c r="AC172">
        <v>1683.8009999999999</v>
      </c>
      <c r="AD172" s="45">
        <f>MAX($AC$6:AC172)</f>
        <v>1764.116</v>
      </c>
      <c r="AE172" s="45">
        <f t="shared" si="37"/>
        <v>-4.5527051509084426E-2</v>
      </c>
      <c r="AF172" s="45">
        <f t="shared" si="38"/>
        <v>-6.1209877869471407E-3</v>
      </c>
      <c r="AG172" s="45">
        <f t="shared" si="39"/>
        <v>3.7466491487956057E-5</v>
      </c>
      <c r="AI172" s="10">
        <v>42013</v>
      </c>
      <c r="AJ172" s="9">
        <f t="shared" si="30"/>
        <v>2.6498270460212439</v>
      </c>
      <c r="AK172" s="46">
        <f t="shared" si="31"/>
        <v>1683.8009999999999</v>
      </c>
      <c r="AL172" s="46">
        <f t="shared" si="35"/>
        <v>0</v>
      </c>
      <c r="AM172" s="46">
        <f t="shared" si="35"/>
        <v>-6.1209877869471407E-3</v>
      </c>
      <c r="AN172" s="23">
        <f t="shared" si="36"/>
        <v>6.1209877869471407E-3</v>
      </c>
    </row>
    <row r="173" spans="2:40" x14ac:dyDescent="0.25">
      <c r="B173" s="11"/>
      <c r="C173" s="9"/>
      <c r="D173" s="9"/>
      <c r="F173" s="10">
        <v>42016</v>
      </c>
      <c r="G173">
        <v>1676.713</v>
      </c>
      <c r="U173" s="11"/>
      <c r="V173" s="9"/>
      <c r="W173" s="44"/>
      <c r="Y173" s="44"/>
      <c r="Z173" s="44"/>
      <c r="AB173" s="10">
        <v>42016</v>
      </c>
      <c r="AC173">
        <v>1676.713</v>
      </c>
      <c r="AD173" s="45">
        <f>MAX($AC$6:AC173)</f>
        <v>1764.116</v>
      </c>
      <c r="AE173" s="45">
        <f t="shared" si="37"/>
        <v>-4.9544927884560885E-2</v>
      </c>
      <c r="AF173" s="45">
        <f t="shared" si="38"/>
        <v>-4.2095235719660229E-3</v>
      </c>
      <c r="AG173" s="45">
        <f t="shared" si="39"/>
        <v>1.7720088702937583E-5</v>
      </c>
      <c r="AI173" s="10">
        <v>42016</v>
      </c>
      <c r="AJ173" s="9">
        <f t="shared" si="30"/>
        <v>2.6498270460212439</v>
      </c>
      <c r="AK173" s="46">
        <f t="shared" si="31"/>
        <v>1676.713</v>
      </c>
      <c r="AL173" s="46">
        <f t="shared" si="35"/>
        <v>0</v>
      </c>
      <c r="AM173" s="46">
        <f t="shared" si="35"/>
        <v>-4.2095235719660229E-3</v>
      </c>
      <c r="AN173" s="23">
        <f t="shared" si="36"/>
        <v>4.2095235719660229E-3</v>
      </c>
    </row>
    <row r="174" spans="2:40" x14ac:dyDescent="0.25">
      <c r="B174" s="11"/>
      <c r="C174" s="9"/>
      <c r="D174" s="9"/>
      <c r="F174" s="10">
        <v>42017</v>
      </c>
      <c r="G174">
        <v>1678.193</v>
      </c>
      <c r="U174" s="11"/>
      <c r="V174" s="9"/>
      <c r="W174" s="44"/>
      <c r="Y174" s="44"/>
      <c r="Z174" s="44"/>
      <c r="AB174" s="10">
        <v>42017</v>
      </c>
      <c r="AC174">
        <v>1678.193</v>
      </c>
      <c r="AD174" s="45">
        <f>MAX($AC$6:AC174)</f>
        <v>1764.116</v>
      </c>
      <c r="AE174" s="45">
        <f t="shared" si="37"/>
        <v>-4.8705980785843983E-2</v>
      </c>
      <c r="AF174" s="45">
        <f t="shared" si="38"/>
        <v>8.8267938520192324E-4</v>
      </c>
      <c r="AG174" s="45">
        <f t="shared" si="39"/>
        <v>7.7912289706044515E-7</v>
      </c>
      <c r="AI174" s="10">
        <v>42017</v>
      </c>
      <c r="AJ174" s="9">
        <f t="shared" si="30"/>
        <v>2.6498270460212439</v>
      </c>
      <c r="AK174" s="46">
        <f t="shared" si="31"/>
        <v>1678.193</v>
      </c>
      <c r="AL174" s="46">
        <f t="shared" si="35"/>
        <v>0</v>
      </c>
      <c r="AM174" s="46">
        <f t="shared" si="35"/>
        <v>8.8267938520192324E-4</v>
      </c>
      <c r="AN174" s="23">
        <f t="shared" si="36"/>
        <v>-8.8267938520192324E-4</v>
      </c>
    </row>
    <row r="175" spans="2:40" x14ac:dyDescent="0.25">
      <c r="B175" s="11"/>
      <c r="C175" s="9"/>
      <c r="D175" s="9"/>
      <c r="F175" s="10">
        <v>42018</v>
      </c>
      <c r="G175">
        <v>1665.3810000000001</v>
      </c>
      <c r="U175" s="11"/>
      <c r="V175" s="9"/>
      <c r="W175" s="44"/>
      <c r="Y175" s="44"/>
      <c r="Z175" s="44"/>
      <c r="AB175" s="10">
        <v>42018</v>
      </c>
      <c r="AC175">
        <v>1665.3810000000001</v>
      </c>
      <c r="AD175" s="45">
        <f>MAX($AC$6:AC175)</f>
        <v>1764.116</v>
      </c>
      <c r="AE175" s="45">
        <f t="shared" si="37"/>
        <v>-5.5968541751222678E-2</v>
      </c>
      <c r="AF175" s="45">
        <f t="shared" si="38"/>
        <v>-7.6344020026301029E-3</v>
      </c>
      <c r="AG175" s="45">
        <f t="shared" si="39"/>
        <v>5.8284093937762523E-5</v>
      </c>
      <c r="AI175" s="10">
        <v>42018</v>
      </c>
      <c r="AJ175" s="9">
        <f t="shared" si="30"/>
        <v>2.6498270460212439</v>
      </c>
      <c r="AK175" s="46">
        <f t="shared" si="31"/>
        <v>1665.3810000000001</v>
      </c>
      <c r="AL175" s="46">
        <f t="shared" si="35"/>
        <v>0</v>
      </c>
      <c r="AM175" s="46">
        <f t="shared" si="35"/>
        <v>-7.6344020026301029E-3</v>
      </c>
      <c r="AN175" s="23">
        <f t="shared" si="36"/>
        <v>7.6344020026301029E-3</v>
      </c>
    </row>
    <row r="176" spans="2:40" x14ac:dyDescent="0.25">
      <c r="B176" s="11"/>
      <c r="C176" s="9"/>
      <c r="D176" s="9"/>
      <c r="F176" s="10">
        <v>42019</v>
      </c>
      <c r="G176">
        <v>1662.4390000000001</v>
      </c>
      <c r="U176" s="11"/>
      <c r="V176" s="9"/>
      <c r="W176" s="44"/>
      <c r="Y176" s="44"/>
      <c r="Z176" s="44"/>
      <c r="AB176" s="10">
        <v>42019</v>
      </c>
      <c r="AC176">
        <v>1662.4390000000001</v>
      </c>
      <c r="AD176" s="45">
        <f>MAX($AC$6:AC176)</f>
        <v>1764.116</v>
      </c>
      <c r="AE176" s="45">
        <f t="shared" si="37"/>
        <v>-5.7636232537996324E-2</v>
      </c>
      <c r="AF176" s="45">
        <f t="shared" si="38"/>
        <v>-1.7665627264872308E-3</v>
      </c>
      <c r="AG176" s="45">
        <f t="shared" si="39"/>
        <v>3.1207438666139986E-6</v>
      </c>
      <c r="AI176" s="10">
        <v>42019</v>
      </c>
      <c r="AJ176" s="9">
        <f t="shared" si="30"/>
        <v>2.7301325928148192</v>
      </c>
      <c r="AK176" s="46">
        <f t="shared" si="31"/>
        <v>1662.4390000000001</v>
      </c>
      <c r="AL176" s="46">
        <f t="shared" si="35"/>
        <v>3.0305957860214061E-2</v>
      </c>
      <c r="AM176" s="46">
        <f t="shared" si="35"/>
        <v>-1.7665627264872308E-3</v>
      </c>
      <c r="AN176" s="23">
        <f t="shared" si="36"/>
        <v>3.2072520586701292E-2</v>
      </c>
    </row>
    <row r="177" spans="2:40" x14ac:dyDescent="0.25">
      <c r="B177" s="11"/>
      <c r="C177" s="9"/>
      <c r="D177" s="9"/>
      <c r="F177" s="10">
        <v>42020</v>
      </c>
      <c r="G177">
        <v>1675.152</v>
      </c>
      <c r="U177" s="11"/>
      <c r="V177" s="9"/>
      <c r="W177" s="44"/>
      <c r="Y177" s="44"/>
      <c r="Z177" s="44"/>
      <c r="AB177" s="10">
        <v>42020</v>
      </c>
      <c r="AC177">
        <v>1675.152</v>
      </c>
      <c r="AD177" s="45">
        <f>MAX($AC$6:AC177)</f>
        <v>1764.116</v>
      </c>
      <c r="AE177" s="45">
        <f t="shared" si="37"/>
        <v>-5.0429790331248059E-2</v>
      </c>
      <c r="AF177" s="45">
        <f t="shared" si="38"/>
        <v>7.6471978821477382E-3</v>
      </c>
      <c r="AG177" s="45">
        <f t="shared" si="39"/>
        <v>5.8479635448724856E-5</v>
      </c>
      <c r="AI177" s="10">
        <v>42020</v>
      </c>
      <c r="AJ177" s="9">
        <f t="shared" si="30"/>
        <v>2.7301325928148192</v>
      </c>
      <c r="AK177" s="46">
        <f t="shared" si="31"/>
        <v>1675.152</v>
      </c>
      <c r="AL177" s="46">
        <f t="shared" si="35"/>
        <v>0</v>
      </c>
      <c r="AM177" s="46">
        <f t="shared" si="35"/>
        <v>7.6471978821477382E-3</v>
      </c>
      <c r="AN177" s="23">
        <f t="shared" si="36"/>
        <v>-7.6471978821477382E-3</v>
      </c>
    </row>
    <row r="178" spans="2:40" x14ac:dyDescent="0.25">
      <c r="B178" s="11"/>
      <c r="C178" s="9"/>
      <c r="D178" s="9"/>
      <c r="F178" s="10">
        <v>42023</v>
      </c>
      <c r="G178">
        <v>1681.895</v>
      </c>
      <c r="U178" s="11"/>
      <c r="V178" s="9"/>
      <c r="W178" s="44"/>
      <c r="Y178" s="44"/>
      <c r="Z178" s="44"/>
      <c r="AB178" s="10">
        <v>42023</v>
      </c>
      <c r="AC178">
        <v>1681.895</v>
      </c>
      <c r="AD178" s="45">
        <f>MAX($AC$6:AC178)</f>
        <v>1764.116</v>
      </c>
      <c r="AE178" s="45">
        <f t="shared" si="37"/>
        <v>-4.660747932675624E-2</v>
      </c>
      <c r="AF178" s="45">
        <f t="shared" si="38"/>
        <v>4.0253063602586625E-3</v>
      </c>
      <c r="AG178" s="45">
        <f t="shared" si="39"/>
        <v>1.620309129393884E-5</v>
      </c>
      <c r="AI178" s="10">
        <v>42023</v>
      </c>
      <c r="AJ178" s="9">
        <f t="shared" si="30"/>
        <v>2.7301325928148192</v>
      </c>
      <c r="AK178" s="46">
        <f t="shared" si="31"/>
        <v>1681.895</v>
      </c>
      <c r="AL178" s="46">
        <f t="shared" si="35"/>
        <v>0</v>
      </c>
      <c r="AM178" s="46">
        <f t="shared" si="35"/>
        <v>4.0253063602586625E-3</v>
      </c>
      <c r="AN178" s="23">
        <f t="shared" si="36"/>
        <v>-4.0253063602586625E-3</v>
      </c>
    </row>
    <row r="179" spans="2:40" x14ac:dyDescent="0.25">
      <c r="B179" s="11"/>
      <c r="C179" s="9"/>
      <c r="D179" s="9"/>
      <c r="F179" s="10">
        <v>42024</v>
      </c>
      <c r="G179">
        <v>1685.27</v>
      </c>
      <c r="U179" s="11"/>
      <c r="V179" s="9"/>
      <c r="W179" s="44"/>
      <c r="Y179" s="44"/>
      <c r="Z179" s="44"/>
      <c r="AB179" s="10">
        <v>42024</v>
      </c>
      <c r="AC179">
        <v>1685.27</v>
      </c>
      <c r="AD179" s="45">
        <f>MAX($AC$6:AC179)</f>
        <v>1764.116</v>
      </c>
      <c r="AE179" s="45">
        <f t="shared" si="37"/>
        <v>-4.4694339827993201E-2</v>
      </c>
      <c r="AF179" s="45">
        <f t="shared" si="38"/>
        <v>2.0066651009724712E-3</v>
      </c>
      <c r="AG179" s="45">
        <f t="shared" si="39"/>
        <v>4.0267048274608577E-6</v>
      </c>
      <c r="AI179" s="10">
        <v>42024</v>
      </c>
      <c r="AJ179" s="9">
        <f t="shared" si="30"/>
        <v>2.7301325928148192</v>
      </c>
      <c r="AK179" s="46">
        <f t="shared" si="31"/>
        <v>1685.27</v>
      </c>
      <c r="AL179" s="46">
        <f t="shared" si="35"/>
        <v>0</v>
      </c>
      <c r="AM179" s="46">
        <f t="shared" si="35"/>
        <v>2.0066651009724712E-3</v>
      </c>
      <c r="AN179" s="23">
        <f t="shared" si="36"/>
        <v>-2.0066651009724712E-3</v>
      </c>
    </row>
    <row r="180" spans="2:40" x14ac:dyDescent="0.25">
      <c r="B180" s="11"/>
      <c r="C180" s="9"/>
      <c r="D180" s="9"/>
      <c r="F180" s="10">
        <v>42025</v>
      </c>
      <c r="G180">
        <v>1694.3420000000001</v>
      </c>
      <c r="U180" s="11"/>
      <c r="V180" s="9"/>
      <c r="W180" s="44"/>
      <c r="Y180" s="44"/>
      <c r="Z180" s="44"/>
      <c r="AB180" s="10">
        <v>42025</v>
      </c>
      <c r="AC180">
        <v>1694.3420000000001</v>
      </c>
      <c r="AD180" s="45">
        <f>MAX($AC$6:AC180)</f>
        <v>1764.116</v>
      </c>
      <c r="AE180" s="45">
        <f t="shared" si="37"/>
        <v>-3.9551820855317832E-2</v>
      </c>
      <c r="AF180" s="45">
        <f t="shared" si="38"/>
        <v>5.3831136850475136E-3</v>
      </c>
      <c r="AG180" s="45">
        <f t="shared" si="39"/>
        <v>2.8977912946145823E-5</v>
      </c>
      <c r="AI180" s="10">
        <v>42025</v>
      </c>
      <c r="AJ180" s="9">
        <f t="shared" si="30"/>
        <v>2.7301325928148192</v>
      </c>
      <c r="AK180" s="46">
        <f t="shared" si="31"/>
        <v>1694.3420000000001</v>
      </c>
      <c r="AL180" s="46">
        <f t="shared" si="35"/>
        <v>0</v>
      </c>
      <c r="AM180" s="46">
        <f t="shared" si="35"/>
        <v>5.3831136850475136E-3</v>
      </c>
      <c r="AN180" s="23">
        <f t="shared" si="36"/>
        <v>-5.3831136850475136E-3</v>
      </c>
    </row>
    <row r="181" spans="2:40" x14ac:dyDescent="0.25">
      <c r="B181" s="11"/>
      <c r="C181" s="9"/>
      <c r="D181" s="9"/>
      <c r="F181" s="10">
        <v>42026</v>
      </c>
      <c r="G181">
        <v>1710.4680000000001</v>
      </c>
      <c r="U181" s="11"/>
      <c r="V181" s="9"/>
      <c r="W181" s="44"/>
      <c r="Y181" s="44"/>
      <c r="Z181" s="44"/>
      <c r="AB181" s="10">
        <v>42026</v>
      </c>
      <c r="AC181">
        <v>1710.4680000000001</v>
      </c>
      <c r="AD181" s="45">
        <f>MAX($AC$6:AC181)</f>
        <v>1764.116</v>
      </c>
      <c r="AE181" s="45">
        <f t="shared" si="37"/>
        <v>-3.0410698616190723E-2</v>
      </c>
      <c r="AF181" s="45">
        <f t="shared" si="38"/>
        <v>9.5175590288147927E-3</v>
      </c>
      <c r="AG181" s="45">
        <f t="shared" si="39"/>
        <v>9.0583929866973984E-5</v>
      </c>
      <c r="AI181" s="10">
        <v>42026</v>
      </c>
      <c r="AJ181" s="9">
        <f t="shared" si="30"/>
        <v>2.7371537197710936</v>
      </c>
      <c r="AK181" s="46">
        <f t="shared" si="31"/>
        <v>1710.4680000000001</v>
      </c>
      <c r="AL181" s="46">
        <f t="shared" si="35"/>
        <v>2.5717164707503848E-3</v>
      </c>
      <c r="AM181" s="46">
        <f t="shared" si="35"/>
        <v>9.5175590288147927E-3</v>
      </c>
      <c r="AN181" s="23">
        <f t="shared" si="36"/>
        <v>-6.9458425580644079E-3</v>
      </c>
    </row>
    <row r="182" spans="2:40" x14ac:dyDescent="0.25">
      <c r="B182" s="11"/>
      <c r="C182" s="9"/>
      <c r="D182" s="9"/>
      <c r="F182" s="10">
        <v>42027</v>
      </c>
      <c r="G182">
        <v>1707.7380000000001</v>
      </c>
      <c r="U182" s="11"/>
      <c r="V182" s="9"/>
      <c r="W182" s="44"/>
      <c r="Y182" s="44"/>
      <c r="Z182" s="44"/>
      <c r="AB182" s="10">
        <v>42027</v>
      </c>
      <c r="AC182">
        <v>1707.7380000000001</v>
      </c>
      <c r="AD182" s="45">
        <f>MAX($AC$6:AC182)</f>
        <v>1764.116</v>
      </c>
      <c r="AE182" s="45">
        <f t="shared" si="37"/>
        <v>-3.1958215899634657E-2</v>
      </c>
      <c r="AF182" s="45">
        <f t="shared" si="38"/>
        <v>-1.5960544131781162E-3</v>
      </c>
      <c r="AG182" s="45">
        <f t="shared" si="39"/>
        <v>2.547389689825341E-6</v>
      </c>
      <c r="AI182" s="10">
        <v>42027</v>
      </c>
      <c r="AJ182" s="9">
        <f t="shared" si="30"/>
        <v>2.7371537197710936</v>
      </c>
      <c r="AK182" s="46">
        <f t="shared" si="31"/>
        <v>1707.7380000000001</v>
      </c>
      <c r="AL182" s="46">
        <f t="shared" si="35"/>
        <v>0</v>
      </c>
      <c r="AM182" s="46">
        <f t="shared" si="35"/>
        <v>-1.5960544131781162E-3</v>
      </c>
      <c r="AN182" s="23">
        <f t="shared" si="36"/>
        <v>1.5960544131781162E-3</v>
      </c>
    </row>
    <row r="183" spans="2:40" x14ac:dyDescent="0.25">
      <c r="B183" s="11"/>
      <c r="C183" s="9"/>
      <c r="D183" s="9"/>
      <c r="F183" s="10">
        <v>42030</v>
      </c>
      <c r="G183">
        <v>1712.5550000000001</v>
      </c>
      <c r="U183" s="11"/>
      <c r="V183" s="9"/>
      <c r="W183" s="44"/>
      <c r="Y183" s="44"/>
      <c r="Z183" s="44"/>
      <c r="AB183" s="10">
        <v>42030</v>
      </c>
      <c r="AC183">
        <v>1712.5550000000001</v>
      </c>
      <c r="AD183" s="45">
        <f>MAX($AC$6:AC183)</f>
        <v>1764.116</v>
      </c>
      <c r="AE183" s="45">
        <f t="shared" si="37"/>
        <v>-2.9227669835770409E-2</v>
      </c>
      <c r="AF183" s="45">
        <f t="shared" si="38"/>
        <v>2.8206902932417233E-3</v>
      </c>
      <c r="AG183" s="45">
        <f t="shared" si="39"/>
        <v>7.9562937303880786E-6</v>
      </c>
      <c r="AI183" s="10">
        <v>42030</v>
      </c>
      <c r="AJ183" s="9">
        <f t="shared" si="30"/>
        <v>2.6750843294554048</v>
      </c>
      <c r="AK183" s="46">
        <f t="shared" si="31"/>
        <v>1712.5550000000001</v>
      </c>
      <c r="AL183" s="46">
        <f t="shared" si="35"/>
        <v>-2.2676618367228452E-2</v>
      </c>
      <c r="AM183" s="46">
        <f t="shared" si="35"/>
        <v>2.8206902932417233E-3</v>
      </c>
      <c r="AN183" s="23">
        <f t="shared" si="36"/>
        <v>-2.5497308660470175E-2</v>
      </c>
    </row>
    <row r="184" spans="2:40" x14ac:dyDescent="0.25">
      <c r="B184" s="11"/>
      <c r="C184" s="9"/>
      <c r="D184" s="9"/>
      <c r="F184" s="10">
        <v>42031</v>
      </c>
      <c r="G184">
        <v>1705.596</v>
      </c>
      <c r="U184" s="11"/>
      <c r="V184" s="9"/>
      <c r="W184" s="44"/>
      <c r="Y184" s="44"/>
      <c r="Z184" s="44"/>
      <c r="AB184" s="10">
        <v>42031</v>
      </c>
      <c r="AC184">
        <v>1705.596</v>
      </c>
      <c r="AD184" s="45">
        <f>MAX($AC$6:AC184)</f>
        <v>1764.116</v>
      </c>
      <c r="AE184" s="45">
        <f t="shared" si="37"/>
        <v>-3.3172421768183025E-2</v>
      </c>
      <c r="AF184" s="45">
        <f t="shared" si="38"/>
        <v>-4.0635191278528549E-3</v>
      </c>
      <c r="AG184" s="45">
        <f t="shared" si="39"/>
        <v>1.6512187702426028E-5</v>
      </c>
      <c r="AI184" s="10">
        <v>42031</v>
      </c>
      <c r="AJ184" s="9">
        <f t="shared" si="30"/>
        <v>2.6790534711913074</v>
      </c>
      <c r="AK184" s="46">
        <f t="shared" si="31"/>
        <v>1705.596</v>
      </c>
      <c r="AL184" s="46">
        <f t="shared" si="35"/>
        <v>1.4837445280504458E-3</v>
      </c>
      <c r="AM184" s="46">
        <f t="shared" si="35"/>
        <v>-4.0635191278528549E-3</v>
      </c>
      <c r="AN184" s="23">
        <f t="shared" si="36"/>
        <v>5.5472636559033006E-3</v>
      </c>
    </row>
    <row r="185" spans="2:40" x14ac:dyDescent="0.25">
      <c r="B185" s="11"/>
      <c r="C185" s="9"/>
      <c r="D185" s="9"/>
      <c r="F185" s="10">
        <v>42032</v>
      </c>
      <c r="G185">
        <v>1689.1990000000001</v>
      </c>
      <c r="U185" s="11"/>
      <c r="V185" s="9"/>
      <c r="W185" s="44"/>
      <c r="Y185" s="44"/>
      <c r="Z185" s="44"/>
      <c r="AB185" s="10">
        <v>42032</v>
      </c>
      <c r="AC185">
        <v>1689.1990000000001</v>
      </c>
      <c r="AD185" s="45">
        <f>MAX($AC$6:AC185)</f>
        <v>1764.116</v>
      </c>
      <c r="AE185" s="45">
        <f t="shared" si="37"/>
        <v>-4.2467162023358984E-2</v>
      </c>
      <c r="AF185" s="45">
        <f t="shared" si="38"/>
        <v>-9.6136482496440578E-3</v>
      </c>
      <c r="AG185" s="45">
        <f t="shared" si="39"/>
        <v>9.2422232667884258E-5</v>
      </c>
      <c r="AI185" s="10">
        <v>42032</v>
      </c>
      <c r="AJ185" s="9">
        <f t="shared" si="30"/>
        <v>2.6818981192317271</v>
      </c>
      <c r="AK185" s="46">
        <f t="shared" si="31"/>
        <v>1689.1990000000001</v>
      </c>
      <c r="AL185" s="46">
        <f t="shared" si="35"/>
        <v>1.0618108488722466E-3</v>
      </c>
      <c r="AM185" s="46">
        <f t="shared" si="35"/>
        <v>-9.6136482496440578E-3</v>
      </c>
      <c r="AN185" s="23">
        <f t="shared" si="36"/>
        <v>1.0675459098516304E-2</v>
      </c>
    </row>
    <row r="186" spans="2:40" x14ac:dyDescent="0.25">
      <c r="B186" s="11"/>
      <c r="C186" s="9"/>
      <c r="D186" s="9"/>
      <c r="F186" s="10">
        <v>42033</v>
      </c>
      <c r="G186">
        <v>1693.8119999999999</v>
      </c>
      <c r="U186" s="11"/>
      <c r="V186" s="9"/>
      <c r="W186" s="44"/>
      <c r="Y186" s="44"/>
      <c r="Z186" s="44"/>
      <c r="AB186" s="10">
        <v>42033</v>
      </c>
      <c r="AC186">
        <v>1693.8119999999999</v>
      </c>
      <c r="AD186" s="45">
        <f>MAX($AC$6:AC186)</f>
        <v>1764.116</v>
      </c>
      <c r="AE186" s="45">
        <f t="shared" si="37"/>
        <v>-3.985225461364228E-2</v>
      </c>
      <c r="AF186" s="45">
        <f t="shared" si="38"/>
        <v>2.7308801390479864E-3</v>
      </c>
      <c r="AG186" s="45">
        <f t="shared" si="39"/>
        <v>7.4577063338467498E-6</v>
      </c>
      <c r="AI186" s="10">
        <v>42033</v>
      </c>
      <c r="AJ186" s="9">
        <f t="shared" si="30"/>
        <v>2.6301607021179252</v>
      </c>
      <c r="AK186" s="46">
        <f t="shared" si="31"/>
        <v>1693.8119999999999</v>
      </c>
      <c r="AL186" s="46">
        <f t="shared" si="35"/>
        <v>-1.9291343225455115E-2</v>
      </c>
      <c r="AM186" s="46">
        <f t="shared" si="35"/>
        <v>2.7308801390479864E-3</v>
      </c>
      <c r="AN186" s="23">
        <f t="shared" si="36"/>
        <v>-2.2022223364503102E-2</v>
      </c>
    </row>
    <row r="187" spans="2:40" x14ac:dyDescent="0.25">
      <c r="B187" s="11"/>
      <c r="C187" s="9"/>
      <c r="D187" s="9"/>
      <c r="F187" s="10">
        <v>42034</v>
      </c>
      <c r="G187">
        <v>1677.537</v>
      </c>
      <c r="U187" s="11"/>
      <c r="V187" s="9"/>
      <c r="W187" s="44"/>
      <c r="Y187" s="44"/>
      <c r="Z187" s="44"/>
      <c r="AB187" s="10">
        <v>42034</v>
      </c>
      <c r="AC187">
        <v>1677.537</v>
      </c>
      <c r="AD187" s="45">
        <f>MAX($AC$6:AC187)</f>
        <v>1764.116</v>
      </c>
      <c r="AE187" s="45">
        <f t="shared" si="37"/>
        <v>-4.9077838418788766E-2</v>
      </c>
      <c r="AF187" s="45">
        <f t="shared" si="38"/>
        <v>-9.6085043676629178E-3</v>
      </c>
      <c r="AG187" s="45">
        <f t="shared" si="39"/>
        <v>9.2323356183397369E-5</v>
      </c>
      <c r="AI187" s="10">
        <v>42034</v>
      </c>
      <c r="AJ187" s="9">
        <f t="shared" si="30"/>
        <v>2.6301607021179252</v>
      </c>
      <c r="AK187" s="46">
        <f t="shared" si="31"/>
        <v>1677.537</v>
      </c>
      <c r="AL187" s="46">
        <f t="shared" si="35"/>
        <v>0</v>
      </c>
      <c r="AM187" s="46">
        <f t="shared" si="35"/>
        <v>-9.6085043676629178E-3</v>
      </c>
      <c r="AN187" s="23">
        <f t="shared" si="36"/>
        <v>9.6085043676629178E-3</v>
      </c>
    </row>
    <row r="188" spans="2:40" x14ac:dyDescent="0.25">
      <c r="B188" s="11"/>
      <c r="C188" s="9"/>
      <c r="D188" s="9"/>
      <c r="F188" s="10">
        <v>42037</v>
      </c>
      <c r="G188">
        <v>1694.348</v>
      </c>
      <c r="U188" s="11"/>
      <c r="V188" s="9"/>
      <c r="W188" s="44"/>
      <c r="Y188" s="44"/>
      <c r="Z188" s="44"/>
      <c r="AB188" s="10">
        <v>42037</v>
      </c>
      <c r="AC188">
        <v>1694.348</v>
      </c>
      <c r="AD188" s="45">
        <f>MAX($AC$6:AC188)</f>
        <v>1764.116</v>
      </c>
      <c r="AE188" s="45">
        <f t="shared" si="37"/>
        <v>-3.954841971843126E-2</v>
      </c>
      <c r="AF188" s="45">
        <f t="shared" si="38"/>
        <v>1.0021239471916132E-2</v>
      </c>
      <c r="AG188" s="45">
        <f t="shared" si="39"/>
        <v>1.0042524055348993E-4</v>
      </c>
      <c r="AI188" s="10">
        <v>42037</v>
      </c>
      <c r="AJ188" s="9">
        <f t="shared" si="30"/>
        <v>2.7028324106823818</v>
      </c>
      <c r="AK188" s="46">
        <f t="shared" si="31"/>
        <v>1694.348</v>
      </c>
      <c r="AL188" s="46">
        <f t="shared" si="35"/>
        <v>2.7630140054156316E-2</v>
      </c>
      <c r="AM188" s="46">
        <f t="shared" si="35"/>
        <v>1.0021239471916132E-2</v>
      </c>
      <c r="AN188" s="23">
        <f t="shared" si="36"/>
        <v>1.7608900582240183E-2</v>
      </c>
    </row>
    <row r="189" spans="2:40" x14ac:dyDescent="0.25">
      <c r="B189" s="11"/>
      <c r="C189" s="9"/>
      <c r="D189" s="9"/>
      <c r="F189" s="10">
        <v>42038</v>
      </c>
      <c r="G189">
        <v>1715.222</v>
      </c>
      <c r="U189" s="11"/>
      <c r="V189" s="9"/>
      <c r="W189" s="44"/>
      <c r="Y189" s="44"/>
      <c r="Z189" s="44"/>
      <c r="AB189" s="10">
        <v>42038</v>
      </c>
      <c r="AC189">
        <v>1715.222</v>
      </c>
      <c r="AD189" s="45">
        <f>MAX($AC$6:AC189)</f>
        <v>1764.116</v>
      </c>
      <c r="AE189" s="45">
        <f t="shared" si="37"/>
        <v>-2.7715864489636699E-2</v>
      </c>
      <c r="AF189" s="45">
        <f t="shared" si="38"/>
        <v>1.2319783185036348E-2</v>
      </c>
      <c r="AG189" s="45">
        <f t="shared" si="39"/>
        <v>1.5177705772630433E-4</v>
      </c>
      <c r="AI189" s="10">
        <v>42038</v>
      </c>
      <c r="AJ189" s="9">
        <f t="shared" si="30"/>
        <v>2.7537996092298513</v>
      </c>
      <c r="AK189" s="46">
        <f t="shared" si="31"/>
        <v>1715.222</v>
      </c>
      <c r="AL189" s="46">
        <f t="shared" si="35"/>
        <v>1.8856958480308439E-2</v>
      </c>
      <c r="AM189" s="46">
        <f t="shared" si="35"/>
        <v>1.2319783185036348E-2</v>
      </c>
      <c r="AN189" s="23">
        <f t="shared" si="36"/>
        <v>6.5371752952720907E-3</v>
      </c>
    </row>
    <row r="190" spans="2:40" x14ac:dyDescent="0.25">
      <c r="B190" s="11"/>
      <c r="C190" s="9"/>
      <c r="D190" s="9"/>
      <c r="F190" s="10">
        <v>42039</v>
      </c>
      <c r="G190">
        <v>1715.1320000000001</v>
      </c>
      <c r="U190" s="11"/>
      <c r="V190" s="9"/>
      <c r="W190" s="44"/>
      <c r="Y190" s="44"/>
      <c r="Z190" s="44"/>
      <c r="AB190" s="10">
        <v>42039</v>
      </c>
      <c r="AC190">
        <v>1715.1320000000001</v>
      </c>
      <c r="AD190" s="45">
        <f>MAX($AC$6:AC190)</f>
        <v>1764.116</v>
      </c>
      <c r="AE190" s="45">
        <f t="shared" si="37"/>
        <v>-2.776688154293705E-2</v>
      </c>
      <c r="AF190" s="45">
        <f t="shared" si="38"/>
        <v>-5.2471341902005086E-5</v>
      </c>
      <c r="AG190" s="45">
        <f t="shared" si="39"/>
        <v>2.7532417209971146E-9</v>
      </c>
      <c r="AI190" s="10">
        <v>42039</v>
      </c>
      <c r="AJ190" s="9">
        <f t="shared" si="30"/>
        <v>2.7713921459242297</v>
      </c>
      <c r="AK190" s="46">
        <f t="shared" si="31"/>
        <v>1715.1320000000001</v>
      </c>
      <c r="AL190" s="46">
        <f t="shared" si="35"/>
        <v>6.3884592892720082E-3</v>
      </c>
      <c r="AM190" s="46">
        <f t="shared" si="35"/>
        <v>-5.2471341902005086E-5</v>
      </c>
      <c r="AN190" s="23">
        <f t="shared" si="36"/>
        <v>6.4409306311740133E-3</v>
      </c>
    </row>
    <row r="191" spans="2:40" x14ac:dyDescent="0.25">
      <c r="B191" s="11"/>
      <c r="C191" s="9"/>
      <c r="D191" s="9"/>
      <c r="F191" s="10">
        <v>42040</v>
      </c>
      <c r="G191">
        <v>1727.491</v>
      </c>
      <c r="U191" s="11"/>
      <c r="V191" s="9"/>
      <c r="W191" s="44"/>
      <c r="Y191" s="44"/>
      <c r="Z191" s="44"/>
      <c r="AB191" s="10">
        <v>42040</v>
      </c>
      <c r="AC191">
        <v>1727.491</v>
      </c>
      <c r="AD191" s="45">
        <f>MAX($AC$6:AC191)</f>
        <v>1764.116</v>
      </c>
      <c r="AE191" s="45">
        <f t="shared" si="37"/>
        <v>-2.0761106412503505E-2</v>
      </c>
      <c r="AF191" s="45">
        <f t="shared" si="38"/>
        <v>7.2058593740889076E-3</v>
      </c>
      <c r="AG191" s="45">
        <f t="shared" si="39"/>
        <v>5.1924409319144984E-5</v>
      </c>
      <c r="AI191" s="10">
        <v>42040</v>
      </c>
      <c r="AJ191" s="9">
        <f t="shared" si="30"/>
        <v>2.7455609687838445</v>
      </c>
      <c r="AK191" s="46">
        <f t="shared" si="31"/>
        <v>1727.491</v>
      </c>
      <c r="AL191" s="46">
        <f t="shared" si="35"/>
        <v>-9.3206503375474758E-3</v>
      </c>
      <c r="AM191" s="46">
        <f t="shared" si="35"/>
        <v>7.2058593740889076E-3</v>
      </c>
      <c r="AN191" s="23">
        <f t="shared" si="36"/>
        <v>-1.6526509711636383E-2</v>
      </c>
    </row>
    <row r="192" spans="2:40" x14ac:dyDescent="0.25">
      <c r="B192" s="11"/>
      <c r="C192" s="9"/>
      <c r="D192" s="9"/>
      <c r="F192" s="10">
        <v>42041</v>
      </c>
      <c r="G192">
        <v>1720.55</v>
      </c>
      <c r="U192" s="11"/>
      <c r="V192" s="9"/>
      <c r="W192" s="44"/>
      <c r="Y192" s="44"/>
      <c r="Z192" s="44"/>
      <c r="AB192" s="10">
        <v>42041</v>
      </c>
      <c r="AC192">
        <v>1720.55</v>
      </c>
      <c r="AD192" s="45">
        <f>MAX($AC$6:AC192)</f>
        <v>1764.116</v>
      </c>
      <c r="AE192" s="45">
        <f t="shared" si="37"/>
        <v>-2.4695654934256073E-2</v>
      </c>
      <c r="AF192" s="45">
        <f t="shared" si="38"/>
        <v>-4.0179659401988754E-3</v>
      </c>
      <c r="AG192" s="45">
        <f t="shared" si="39"/>
        <v>1.6144050296598233E-5</v>
      </c>
      <c r="AI192" s="10">
        <v>42041</v>
      </c>
      <c r="AJ192" s="9">
        <f t="shared" si="30"/>
        <v>2.7455609687838445</v>
      </c>
      <c r="AK192" s="46">
        <f t="shared" si="31"/>
        <v>1720.55</v>
      </c>
      <c r="AL192" s="46">
        <f t="shared" si="35"/>
        <v>0</v>
      </c>
      <c r="AM192" s="46">
        <f t="shared" si="35"/>
        <v>-4.0179659401988754E-3</v>
      </c>
      <c r="AN192" s="23">
        <f t="shared" si="36"/>
        <v>4.0179659401988754E-3</v>
      </c>
    </row>
    <row r="193" spans="2:40" x14ac:dyDescent="0.25">
      <c r="B193" s="11"/>
      <c r="C193" s="9"/>
      <c r="D193" s="9"/>
      <c r="F193" s="10">
        <v>42044</v>
      </c>
      <c r="G193">
        <v>1714.2270000000001</v>
      </c>
      <c r="U193" s="11"/>
      <c r="V193" s="9"/>
      <c r="W193" s="44"/>
      <c r="Y193" s="44"/>
      <c r="Z193" s="44"/>
      <c r="AB193" s="10">
        <v>42044</v>
      </c>
      <c r="AC193">
        <v>1714.2270000000001</v>
      </c>
      <c r="AD193" s="45">
        <f>MAX($AC$6:AC193)</f>
        <v>1764.116</v>
      </c>
      <c r="AE193" s="45">
        <f t="shared" si="37"/>
        <v>-2.827988635667944E-2</v>
      </c>
      <c r="AF193" s="45">
        <f t="shared" si="38"/>
        <v>-3.6749876492980782E-3</v>
      </c>
      <c r="AG193" s="45">
        <f t="shared" si="39"/>
        <v>1.3505534222493415E-5</v>
      </c>
      <c r="AI193" s="10">
        <v>42044</v>
      </c>
      <c r="AJ193" s="9">
        <f t="shared" si="30"/>
        <v>2.7901229531782215</v>
      </c>
      <c r="AK193" s="46">
        <f t="shared" si="31"/>
        <v>1714.2270000000001</v>
      </c>
      <c r="AL193" s="46">
        <f t="shared" si="35"/>
        <v>1.623055721618738E-2</v>
      </c>
      <c r="AM193" s="46">
        <f t="shared" si="35"/>
        <v>-3.6749876492980782E-3</v>
      </c>
      <c r="AN193" s="23">
        <f t="shared" si="36"/>
        <v>1.9905544865485458E-2</v>
      </c>
    </row>
    <row r="194" spans="2:40" x14ac:dyDescent="0.25">
      <c r="B194" s="11"/>
      <c r="C194" s="9"/>
      <c r="D194" s="9"/>
      <c r="F194" s="10">
        <v>42045</v>
      </c>
      <c r="G194">
        <v>1725.8309999999999</v>
      </c>
      <c r="U194" s="11"/>
      <c r="V194" s="9"/>
      <c r="W194" s="44"/>
      <c r="Y194" s="44"/>
      <c r="Z194" s="44"/>
      <c r="AB194" s="10">
        <v>42045</v>
      </c>
      <c r="AC194">
        <v>1725.8309999999999</v>
      </c>
      <c r="AD194" s="45">
        <f>MAX($AC$6:AC194)</f>
        <v>1764.116</v>
      </c>
      <c r="AE194" s="45">
        <f t="shared" si="37"/>
        <v>-2.1702087617821109E-2</v>
      </c>
      <c r="AF194" s="45">
        <f t="shared" si="38"/>
        <v>6.7692318461907153E-3</v>
      </c>
      <c r="AG194" s="45">
        <f t="shared" si="39"/>
        <v>4.5822499787482561E-5</v>
      </c>
      <c r="AI194" s="10">
        <v>42045</v>
      </c>
      <c r="AJ194" s="9">
        <f t="shared" si="30"/>
        <v>2.783453935954999</v>
      </c>
      <c r="AK194" s="46">
        <f t="shared" si="31"/>
        <v>1725.8309999999999</v>
      </c>
      <c r="AL194" s="46">
        <f t="shared" si="35"/>
        <v>-2.390223418514914E-3</v>
      </c>
      <c r="AM194" s="46">
        <f t="shared" si="35"/>
        <v>6.7692318461907153E-3</v>
      </c>
      <c r="AN194" s="23">
        <f t="shared" si="36"/>
        <v>-9.1594552647056293E-3</v>
      </c>
    </row>
    <row r="195" spans="2:40" x14ac:dyDescent="0.25">
      <c r="B195" s="11"/>
      <c r="C195" s="9"/>
      <c r="D195" s="9"/>
      <c r="F195" s="10">
        <v>42046</v>
      </c>
      <c r="G195">
        <v>1721.5830000000001</v>
      </c>
      <c r="U195" s="11"/>
      <c r="V195" s="9"/>
      <c r="W195" s="44"/>
      <c r="Y195" s="44"/>
      <c r="Z195" s="44"/>
      <c r="AB195" s="10">
        <v>42046</v>
      </c>
      <c r="AC195">
        <v>1721.5830000000001</v>
      </c>
      <c r="AD195" s="45">
        <f>MAX($AC$6:AC195)</f>
        <v>1764.116</v>
      </c>
      <c r="AE195" s="45">
        <f t="shared" si="37"/>
        <v>-2.4110092533597527E-2</v>
      </c>
      <c r="AF195" s="45">
        <f t="shared" si="38"/>
        <v>-2.4614229319092074E-3</v>
      </c>
      <c r="AG195" s="45">
        <f t="shared" si="39"/>
        <v>6.0586028497285182E-6</v>
      </c>
      <c r="AI195" s="10">
        <v>42046</v>
      </c>
      <c r="AJ195" s="9">
        <f t="shared" si="30"/>
        <v>2.7789068373986985</v>
      </c>
      <c r="AK195" s="46">
        <f t="shared" si="31"/>
        <v>1721.5830000000001</v>
      </c>
      <c r="AL195" s="46">
        <f t="shared" si="35"/>
        <v>-1.6336173189589465E-3</v>
      </c>
      <c r="AM195" s="46">
        <f t="shared" si="35"/>
        <v>-2.4614229319092074E-3</v>
      </c>
      <c r="AN195" s="23">
        <f t="shared" si="36"/>
        <v>8.2780561295026089E-4</v>
      </c>
    </row>
    <row r="196" spans="2:40" x14ac:dyDescent="0.25">
      <c r="B196" s="11"/>
      <c r="C196" s="9"/>
      <c r="D196" s="9"/>
      <c r="F196" s="10">
        <v>42047</v>
      </c>
      <c r="G196">
        <v>1741.2180000000001</v>
      </c>
      <c r="U196" s="11"/>
      <c r="V196" s="9"/>
      <c r="W196" s="44"/>
      <c r="Y196" s="44"/>
      <c r="Z196" s="44"/>
      <c r="AB196" s="10">
        <v>42047</v>
      </c>
      <c r="AC196">
        <v>1741.2180000000001</v>
      </c>
      <c r="AD196" s="45">
        <f>MAX($AC$6:AC196)</f>
        <v>1764.116</v>
      </c>
      <c r="AE196" s="45">
        <f t="shared" si="37"/>
        <v>-1.2979872071904541E-2</v>
      </c>
      <c r="AF196" s="45">
        <f t="shared" si="38"/>
        <v>1.1405200911021929E-2</v>
      </c>
      <c r="AG196" s="45">
        <f t="shared" si="39"/>
        <v>1.3007860782077542E-4</v>
      </c>
      <c r="AI196" s="10">
        <v>42047</v>
      </c>
      <c r="AJ196" s="9">
        <f t="shared" si="30"/>
        <v>2.7653008810114152</v>
      </c>
      <c r="AK196" s="46">
        <f t="shared" si="31"/>
        <v>1741.2180000000001</v>
      </c>
      <c r="AL196" s="46">
        <f t="shared" si="35"/>
        <v>-4.8961542014195336E-3</v>
      </c>
      <c r="AM196" s="46">
        <f t="shared" si="35"/>
        <v>1.1405200911021929E-2</v>
      </c>
      <c r="AN196" s="23">
        <f t="shared" si="36"/>
        <v>-1.6301355112441462E-2</v>
      </c>
    </row>
    <row r="197" spans="2:40" x14ac:dyDescent="0.25">
      <c r="B197" s="11"/>
      <c r="C197" s="9"/>
      <c r="D197" s="9"/>
      <c r="F197" s="10">
        <v>42048</v>
      </c>
      <c r="G197">
        <v>1752.181</v>
      </c>
      <c r="U197" s="11"/>
      <c r="V197" s="9"/>
      <c r="W197" s="44"/>
      <c r="Y197" s="44"/>
      <c r="Z197" s="44"/>
      <c r="AB197" s="10">
        <v>42048</v>
      </c>
      <c r="AC197">
        <v>1752.181</v>
      </c>
      <c r="AD197" s="45">
        <f>MAX($AC$6:AC197)</f>
        <v>1764.116</v>
      </c>
      <c r="AE197" s="45">
        <f t="shared" si="37"/>
        <v>-6.7654281237741198E-3</v>
      </c>
      <c r="AF197" s="45">
        <f t="shared" si="38"/>
        <v>6.2961673954669006E-3</v>
      </c>
      <c r="AG197" s="45">
        <f t="shared" si="39"/>
        <v>3.9641723871740458E-5</v>
      </c>
      <c r="AI197" s="10">
        <v>42048</v>
      </c>
      <c r="AJ197" s="9">
        <f t="shared" si="30"/>
        <v>2.7653008810114152</v>
      </c>
      <c r="AK197" s="46">
        <f t="shared" si="31"/>
        <v>1752.181</v>
      </c>
      <c r="AL197" s="46">
        <f t="shared" si="35"/>
        <v>0</v>
      </c>
      <c r="AM197" s="46">
        <f t="shared" si="35"/>
        <v>6.2961673954669006E-3</v>
      </c>
      <c r="AN197" s="23">
        <f t="shared" si="36"/>
        <v>-6.2961673954669006E-3</v>
      </c>
    </row>
    <row r="198" spans="2:40" x14ac:dyDescent="0.25">
      <c r="B198" s="11"/>
      <c r="C198" s="9"/>
      <c r="D198" s="9"/>
      <c r="F198" s="10">
        <v>42051</v>
      </c>
      <c r="G198">
        <v>1752.9079999999999</v>
      </c>
      <c r="U198" s="11"/>
      <c r="V198" s="9"/>
      <c r="W198" s="44"/>
      <c r="Y198" s="44"/>
      <c r="Z198" s="44"/>
      <c r="AB198" s="10">
        <v>42051</v>
      </c>
      <c r="AC198">
        <v>1752.9079999999999</v>
      </c>
      <c r="AD198" s="45">
        <f>MAX($AC$6:AC198)</f>
        <v>1764.116</v>
      </c>
      <c r="AE198" s="45">
        <f t="shared" si="37"/>
        <v>-6.3533237043369439E-3</v>
      </c>
      <c r="AF198" s="45">
        <f t="shared" si="38"/>
        <v>4.1491147318684085E-4</v>
      </c>
      <c r="AG198" s="45">
        <f t="shared" si="39"/>
        <v>1.7215153058207456E-7</v>
      </c>
      <c r="AI198" s="10">
        <v>42051</v>
      </c>
      <c r="AJ198" s="9">
        <f t="shared" si="30"/>
        <v>2.7766654177819463</v>
      </c>
      <c r="AK198" s="46">
        <f t="shared" si="31"/>
        <v>1752.9079999999999</v>
      </c>
      <c r="AL198" s="46">
        <f t="shared" si="35"/>
        <v>4.1096926734331962E-3</v>
      </c>
      <c r="AM198" s="46">
        <f t="shared" si="35"/>
        <v>4.1491147318684085E-4</v>
      </c>
      <c r="AN198" s="23">
        <f t="shared" si="36"/>
        <v>3.6947812002463554E-3</v>
      </c>
    </row>
    <row r="199" spans="2:40" x14ac:dyDescent="0.25">
      <c r="B199" s="11"/>
      <c r="C199" s="9"/>
      <c r="D199" s="9"/>
      <c r="F199" s="10">
        <v>42052</v>
      </c>
      <c r="G199">
        <v>1754.796</v>
      </c>
      <c r="U199" s="11"/>
      <c r="V199" s="9"/>
      <c r="W199" s="44"/>
      <c r="Y199" s="44"/>
      <c r="Z199" s="44"/>
      <c r="AB199" s="10">
        <v>42052</v>
      </c>
      <c r="AC199">
        <v>1754.796</v>
      </c>
      <c r="AD199" s="45">
        <f>MAX($AC$6:AC199)</f>
        <v>1764.116</v>
      </c>
      <c r="AE199" s="45">
        <f t="shared" si="37"/>
        <v>-5.2830992973250668E-3</v>
      </c>
      <c r="AF199" s="45">
        <f t="shared" si="38"/>
        <v>1.0770673646307571E-3</v>
      </c>
      <c r="AG199" s="45">
        <f t="shared" si="39"/>
        <v>1.1600741079526443E-6</v>
      </c>
      <c r="AI199" s="10">
        <v>42052</v>
      </c>
      <c r="AJ199" s="9">
        <f t="shared" ref="AJ199:AJ262" si="40">VLOOKUP(AI199,$U$6:$V$266,2,TRUE)</f>
        <v>2.798459104881359</v>
      </c>
      <c r="AK199" s="46">
        <f t="shared" ref="AK199:AK262" si="41">VLOOKUP(AI199,$AB$6:$AC$266,2,TRUE)</f>
        <v>1754.796</v>
      </c>
      <c r="AL199" s="46">
        <f t="shared" si="35"/>
        <v>7.8488704328021353E-3</v>
      </c>
      <c r="AM199" s="46">
        <f t="shared" si="35"/>
        <v>1.0770673646307571E-3</v>
      </c>
      <c r="AN199" s="23">
        <f t="shared" si="36"/>
        <v>6.7718030681713781E-3</v>
      </c>
    </row>
    <row r="200" spans="2:40" x14ac:dyDescent="0.25">
      <c r="B200" s="11"/>
      <c r="C200" s="9"/>
      <c r="D200" s="9"/>
      <c r="F200" s="10">
        <v>42053</v>
      </c>
      <c r="G200">
        <v>1759.0360000000001</v>
      </c>
      <c r="U200" s="11"/>
      <c r="V200" s="9"/>
      <c r="W200" s="44"/>
      <c r="Y200" s="44"/>
      <c r="Z200" s="44"/>
      <c r="AB200" s="10">
        <v>42053</v>
      </c>
      <c r="AC200">
        <v>1759.0360000000001</v>
      </c>
      <c r="AD200" s="45">
        <f>MAX($AC$6:AC200)</f>
        <v>1764.116</v>
      </c>
      <c r="AE200" s="45">
        <f t="shared" si="37"/>
        <v>-2.879629230730818E-3</v>
      </c>
      <c r="AF200" s="45">
        <f t="shared" si="38"/>
        <v>2.416235277491019E-3</v>
      </c>
      <c r="AG200" s="45">
        <f t="shared" si="39"/>
        <v>5.8381929161921016E-6</v>
      </c>
      <c r="AI200" s="10">
        <v>42053</v>
      </c>
      <c r="AJ200" s="9">
        <f t="shared" si="40"/>
        <v>2.8021996988557976</v>
      </c>
      <c r="AK200" s="46">
        <f t="shared" si="41"/>
        <v>1759.0360000000001</v>
      </c>
      <c r="AL200" s="46">
        <f t="shared" ref="AL200:AM263" si="42">AJ200/AJ199-1</f>
        <v>1.3366620108594685E-3</v>
      </c>
      <c r="AM200" s="46">
        <f t="shared" si="42"/>
        <v>2.416235277491019E-3</v>
      </c>
      <c r="AN200" s="23">
        <f t="shared" ref="AN200:AN263" si="43">AL200-AM200</f>
        <v>-1.0795732666315505E-3</v>
      </c>
    </row>
    <row r="201" spans="2:40" x14ac:dyDescent="0.25">
      <c r="B201" s="11"/>
      <c r="C201" s="9"/>
      <c r="D201" s="9"/>
      <c r="F201" s="10">
        <v>42054</v>
      </c>
      <c r="G201">
        <v>1760.8019999999999</v>
      </c>
      <c r="U201" s="11"/>
      <c r="V201" s="9"/>
      <c r="W201" s="44"/>
      <c r="Y201" s="44"/>
      <c r="Z201" s="44"/>
      <c r="AB201" s="10">
        <v>42054</v>
      </c>
      <c r="AC201">
        <v>1760.8019999999999</v>
      </c>
      <c r="AD201" s="45">
        <f>MAX($AC$6:AC201)</f>
        <v>1764.116</v>
      </c>
      <c r="AE201" s="45">
        <f t="shared" si="37"/>
        <v>-1.8785612737485247E-3</v>
      </c>
      <c r="AF201" s="45">
        <f t="shared" si="38"/>
        <v>1.0039589866266407E-3</v>
      </c>
      <c r="AG201" s="45">
        <f t="shared" si="39"/>
        <v>1.0079336468283914E-6</v>
      </c>
      <c r="AI201" s="10">
        <v>42054</v>
      </c>
      <c r="AJ201" s="9">
        <f t="shared" si="40"/>
        <v>2.8065518200792954</v>
      </c>
      <c r="AK201" s="46">
        <f t="shared" si="41"/>
        <v>1760.8019999999999</v>
      </c>
      <c r="AL201" s="46">
        <f t="shared" si="42"/>
        <v>1.5531088756004507E-3</v>
      </c>
      <c r="AM201" s="46">
        <f t="shared" si="42"/>
        <v>1.0039589866266407E-3</v>
      </c>
      <c r="AN201" s="23">
        <f t="shared" si="43"/>
        <v>5.4914988897381001E-4</v>
      </c>
    </row>
    <row r="202" spans="2:40" x14ac:dyDescent="0.25">
      <c r="B202" s="11"/>
      <c r="C202" s="9"/>
      <c r="D202" s="9"/>
      <c r="F202" s="10">
        <v>42055</v>
      </c>
      <c r="G202">
        <v>1768.085</v>
      </c>
      <c r="U202" s="11"/>
      <c r="V202" s="9"/>
      <c r="W202" s="44"/>
      <c r="Y202" s="44"/>
      <c r="Z202" s="44"/>
      <c r="AB202" s="10">
        <v>42055</v>
      </c>
      <c r="AC202">
        <v>1768.085</v>
      </c>
      <c r="AD202" s="45">
        <f>MAX($AC$6:AC202)</f>
        <v>1768.085</v>
      </c>
      <c r="AE202" s="45">
        <f t="shared" si="37"/>
        <v>0</v>
      </c>
      <c r="AF202" s="45">
        <f t="shared" si="38"/>
        <v>4.1361833982469509E-3</v>
      </c>
      <c r="AG202" s="45">
        <f t="shared" si="39"/>
        <v>1.7108013103933696E-5</v>
      </c>
      <c r="AI202" s="10">
        <v>42055</v>
      </c>
      <c r="AJ202" s="9">
        <f t="shared" si="40"/>
        <v>2.8065518200792954</v>
      </c>
      <c r="AK202" s="46">
        <f t="shared" si="41"/>
        <v>1768.085</v>
      </c>
      <c r="AL202" s="46">
        <f t="shared" si="42"/>
        <v>0</v>
      </c>
      <c r="AM202" s="46">
        <f t="shared" si="42"/>
        <v>4.1361833982469509E-3</v>
      </c>
      <c r="AN202" s="23">
        <f t="shared" si="43"/>
        <v>-4.1361833982469509E-3</v>
      </c>
    </row>
    <row r="203" spans="2:40" x14ac:dyDescent="0.25">
      <c r="B203" s="11"/>
      <c r="C203" s="9"/>
      <c r="D203" s="9"/>
      <c r="F203" s="10">
        <v>42058</v>
      </c>
      <c r="G203">
        <v>1770.3489999999999</v>
      </c>
      <c r="U203" s="11"/>
      <c r="V203" s="9"/>
      <c r="W203" s="44"/>
      <c r="Y203" s="44"/>
      <c r="Z203" s="44"/>
      <c r="AB203" s="10">
        <v>42058</v>
      </c>
      <c r="AC203">
        <v>1770.3489999999999</v>
      </c>
      <c r="AD203" s="45">
        <f>MAX($AC$6:AC203)</f>
        <v>1770.3489999999999</v>
      </c>
      <c r="AE203" s="45">
        <f t="shared" ref="AE203:AE266" si="44">AC203/AD203-1</f>
        <v>0</v>
      </c>
      <c r="AF203" s="45">
        <f t="shared" ref="AF203:AF266" si="45">AC203/AC202-1</f>
        <v>1.2804814248184027E-3</v>
      </c>
      <c r="AG203" s="45">
        <f t="shared" ref="AG203:AG266" si="46">AF203^2</f>
        <v>1.6396326793049666E-6</v>
      </c>
      <c r="AI203" s="10">
        <v>42058</v>
      </c>
      <c r="AJ203" s="9">
        <f t="shared" si="40"/>
        <v>2.7751652501629751</v>
      </c>
      <c r="AK203" s="46">
        <f t="shared" si="41"/>
        <v>1770.3489999999999</v>
      </c>
      <c r="AL203" s="46">
        <f t="shared" si="42"/>
        <v>-1.1183321003292002E-2</v>
      </c>
      <c r="AM203" s="46">
        <f t="shared" si="42"/>
        <v>1.2804814248184027E-3</v>
      </c>
      <c r="AN203" s="23">
        <f t="shared" si="43"/>
        <v>-1.2463802428110404E-2</v>
      </c>
    </row>
    <row r="204" spans="2:40" x14ac:dyDescent="0.25">
      <c r="B204" s="11"/>
      <c r="C204" s="9"/>
      <c r="D204" s="9"/>
      <c r="F204" s="10">
        <v>42059</v>
      </c>
      <c r="G204">
        <v>1774.9179999999999</v>
      </c>
      <c r="U204" s="11"/>
      <c r="V204" s="9"/>
      <c r="W204" s="44"/>
      <c r="Y204" s="44"/>
      <c r="Z204" s="44"/>
      <c r="AB204" s="10">
        <v>42059</v>
      </c>
      <c r="AC204">
        <v>1774.9179999999999</v>
      </c>
      <c r="AD204" s="45">
        <f>MAX($AC$6:AC204)</f>
        <v>1774.9179999999999</v>
      </c>
      <c r="AE204" s="45">
        <f t="shared" si="44"/>
        <v>0</v>
      </c>
      <c r="AF204" s="45">
        <f t="shared" si="45"/>
        <v>2.580847053321067E-3</v>
      </c>
      <c r="AG204" s="45">
        <f t="shared" si="46"/>
        <v>6.6607715126360343E-6</v>
      </c>
      <c r="AI204" s="10">
        <v>42059</v>
      </c>
      <c r="AJ204" s="9">
        <f t="shared" si="40"/>
        <v>2.7804249624793944</v>
      </c>
      <c r="AK204" s="46">
        <f t="shared" si="41"/>
        <v>1774.9179999999999</v>
      </c>
      <c r="AL204" s="46">
        <f t="shared" si="42"/>
        <v>1.8952789626169864E-3</v>
      </c>
      <c r="AM204" s="46">
        <f t="shared" si="42"/>
        <v>2.580847053321067E-3</v>
      </c>
      <c r="AN204" s="23">
        <f t="shared" si="43"/>
        <v>-6.8556809070408065E-4</v>
      </c>
    </row>
    <row r="205" spans="2:40" x14ac:dyDescent="0.25">
      <c r="B205" s="11"/>
      <c r="C205" s="9"/>
      <c r="D205" s="9"/>
      <c r="F205" s="10">
        <v>42060</v>
      </c>
      <c r="G205">
        <v>1776.86</v>
      </c>
      <c r="U205" s="11"/>
      <c r="V205" s="9"/>
      <c r="W205" s="44"/>
      <c r="Y205" s="44"/>
      <c r="Z205" s="44"/>
      <c r="AB205" s="10">
        <v>42060</v>
      </c>
      <c r="AC205">
        <v>1776.86</v>
      </c>
      <c r="AD205" s="45">
        <f>MAX($AC$6:AC205)</f>
        <v>1776.86</v>
      </c>
      <c r="AE205" s="45">
        <f t="shared" si="44"/>
        <v>0</v>
      </c>
      <c r="AF205" s="45">
        <f t="shared" si="45"/>
        <v>1.0941350529996008E-3</v>
      </c>
      <c r="AG205" s="45">
        <f t="shared" si="46"/>
        <v>1.1971315142024393E-6</v>
      </c>
      <c r="AI205" s="10">
        <v>42060</v>
      </c>
      <c r="AJ205" s="9">
        <f t="shared" si="40"/>
        <v>2.7986454706041739</v>
      </c>
      <c r="AK205" s="46">
        <f t="shared" si="41"/>
        <v>1776.86</v>
      </c>
      <c r="AL205" s="46">
        <f t="shared" si="42"/>
        <v>6.5531378730436796E-3</v>
      </c>
      <c r="AM205" s="46">
        <f t="shared" si="42"/>
        <v>1.0941350529996008E-3</v>
      </c>
      <c r="AN205" s="23">
        <f t="shared" si="43"/>
        <v>5.4590028200440788E-3</v>
      </c>
    </row>
    <row r="206" spans="2:40" x14ac:dyDescent="0.25">
      <c r="B206" s="11"/>
      <c r="C206" s="9"/>
      <c r="D206" s="9"/>
      <c r="F206" s="10">
        <v>42061</v>
      </c>
      <c r="G206">
        <v>1773.992</v>
      </c>
      <c r="U206" s="11"/>
      <c r="V206" s="9"/>
      <c r="W206" s="44"/>
      <c r="Y206" s="44"/>
      <c r="Z206" s="44"/>
      <c r="AB206" s="10">
        <v>42061</v>
      </c>
      <c r="AC206">
        <v>1773.992</v>
      </c>
      <c r="AD206" s="45">
        <f>MAX($AC$6:AC206)</f>
        <v>1776.86</v>
      </c>
      <c r="AE206" s="45">
        <f t="shared" si="44"/>
        <v>-1.6140832704883978E-3</v>
      </c>
      <c r="AF206" s="45">
        <f t="shared" si="45"/>
        <v>-1.6140832704883978E-3</v>
      </c>
      <c r="AG206" s="45">
        <f t="shared" si="46"/>
        <v>2.6052648040705224E-6</v>
      </c>
      <c r="AI206" s="10">
        <v>42061</v>
      </c>
      <c r="AJ206" s="9">
        <f t="shared" si="40"/>
        <v>2.8121096224026334</v>
      </c>
      <c r="AK206" s="46">
        <f t="shared" si="41"/>
        <v>1773.992</v>
      </c>
      <c r="AL206" s="46">
        <f t="shared" si="42"/>
        <v>4.8109529913242799E-3</v>
      </c>
      <c r="AM206" s="46">
        <f t="shared" si="42"/>
        <v>-1.6140832704883978E-3</v>
      </c>
      <c r="AN206" s="23">
        <f t="shared" si="43"/>
        <v>6.4250362618126777E-3</v>
      </c>
    </row>
    <row r="207" spans="2:40" x14ac:dyDescent="0.25">
      <c r="B207" s="11"/>
      <c r="C207" s="9"/>
      <c r="D207" s="9"/>
      <c r="F207" s="10">
        <v>42062</v>
      </c>
      <c r="G207">
        <v>1772.8620000000001</v>
      </c>
      <c r="U207" s="11"/>
      <c r="V207" s="9"/>
      <c r="W207" s="44"/>
      <c r="Y207" s="44"/>
      <c r="Z207" s="44"/>
      <c r="AB207" s="10">
        <v>42062</v>
      </c>
      <c r="AC207">
        <v>1772.8620000000001</v>
      </c>
      <c r="AD207" s="45">
        <f>MAX($AC$6:AC207)</f>
        <v>1776.86</v>
      </c>
      <c r="AE207" s="45">
        <f t="shared" si="44"/>
        <v>-2.2500365813850065E-3</v>
      </c>
      <c r="AF207" s="45">
        <f t="shared" si="45"/>
        <v>-6.3698145200197231E-4</v>
      </c>
      <c r="AG207" s="45">
        <f t="shared" si="46"/>
        <v>4.0574537019454095E-7</v>
      </c>
      <c r="AI207" s="10">
        <v>42062</v>
      </c>
      <c r="AJ207" s="9">
        <f t="shared" si="40"/>
        <v>2.8121096224026334</v>
      </c>
      <c r="AK207" s="46">
        <f t="shared" si="41"/>
        <v>1772.8620000000001</v>
      </c>
      <c r="AL207" s="46">
        <f t="shared" si="42"/>
        <v>0</v>
      </c>
      <c r="AM207" s="46">
        <f t="shared" si="42"/>
        <v>-6.3698145200197231E-4</v>
      </c>
      <c r="AN207" s="23">
        <f t="shared" si="43"/>
        <v>6.3698145200197231E-4</v>
      </c>
    </row>
    <row r="208" spans="2:40" x14ac:dyDescent="0.25">
      <c r="B208" s="11"/>
      <c r="C208" s="9"/>
      <c r="D208" s="9"/>
      <c r="F208" s="10">
        <v>42065</v>
      </c>
      <c r="G208">
        <v>1776.646</v>
      </c>
      <c r="U208" s="11"/>
      <c r="V208" s="9"/>
      <c r="W208" s="44"/>
      <c r="Y208" s="44"/>
      <c r="Z208" s="44"/>
      <c r="AB208" s="10">
        <v>42065</v>
      </c>
      <c r="AC208">
        <v>1776.646</v>
      </c>
      <c r="AD208" s="45">
        <f>MAX($AC$6:AC208)</f>
        <v>1776.86</v>
      </c>
      <c r="AE208" s="45">
        <f t="shared" si="44"/>
        <v>-1.2043717569187873E-4</v>
      </c>
      <c r="AF208" s="45">
        <f t="shared" si="45"/>
        <v>2.1344018880204985E-3</v>
      </c>
      <c r="AG208" s="45">
        <f t="shared" si="46"/>
        <v>4.5556714195854684E-6</v>
      </c>
      <c r="AI208" s="10">
        <v>42065</v>
      </c>
      <c r="AJ208" s="9">
        <f t="shared" si="40"/>
        <v>2.7682793068685965</v>
      </c>
      <c r="AK208" s="46">
        <f t="shared" si="41"/>
        <v>1776.646</v>
      </c>
      <c r="AL208" s="46">
        <f t="shared" si="42"/>
        <v>-1.5586275579324238E-2</v>
      </c>
      <c r="AM208" s="46">
        <f t="shared" si="42"/>
        <v>2.1344018880204985E-3</v>
      </c>
      <c r="AN208" s="23">
        <f t="shared" si="43"/>
        <v>-1.7720677467344736E-2</v>
      </c>
    </row>
    <row r="209" spans="2:40" x14ac:dyDescent="0.25">
      <c r="B209" s="11"/>
      <c r="C209" s="9"/>
      <c r="D209" s="9"/>
      <c r="F209" s="10">
        <v>42066</v>
      </c>
      <c r="G209">
        <v>1768.569</v>
      </c>
      <c r="U209" s="11"/>
      <c r="V209" s="9"/>
      <c r="W209" s="44"/>
      <c r="Y209" s="44"/>
      <c r="Z209" s="44"/>
      <c r="AB209" s="10">
        <v>42066</v>
      </c>
      <c r="AC209">
        <v>1768.569</v>
      </c>
      <c r="AD209" s="45">
        <f>MAX($AC$6:AC209)</f>
        <v>1776.86</v>
      </c>
      <c r="AE209" s="45">
        <f t="shared" si="44"/>
        <v>-4.6660963722521265E-3</v>
      </c>
      <c r="AF209" s="45">
        <f t="shared" si="45"/>
        <v>-4.5462067288587482E-3</v>
      </c>
      <c r="AG209" s="45">
        <f t="shared" si="46"/>
        <v>2.0667995621520561E-5</v>
      </c>
      <c r="AI209" s="10">
        <v>42066</v>
      </c>
      <c r="AJ209" s="9">
        <f t="shared" si="40"/>
        <v>2.762873508553525</v>
      </c>
      <c r="AK209" s="46">
        <f t="shared" si="41"/>
        <v>1768.569</v>
      </c>
      <c r="AL209" s="46">
        <f t="shared" si="42"/>
        <v>-1.9527647740091858E-3</v>
      </c>
      <c r="AM209" s="46">
        <f t="shared" si="42"/>
        <v>-4.5462067288587482E-3</v>
      </c>
      <c r="AN209" s="23">
        <f t="shared" si="43"/>
        <v>2.5934419548495624E-3</v>
      </c>
    </row>
    <row r="210" spans="2:40" x14ac:dyDescent="0.25">
      <c r="B210" s="11"/>
      <c r="C210" s="9"/>
      <c r="D210" s="9"/>
      <c r="F210" s="10">
        <v>42067</v>
      </c>
      <c r="G210">
        <v>1760.9079999999999</v>
      </c>
      <c r="U210" s="11"/>
      <c r="V210" s="9"/>
      <c r="W210" s="44"/>
      <c r="Y210" s="44"/>
      <c r="Z210" s="44"/>
      <c r="AB210" s="10">
        <v>42067</v>
      </c>
      <c r="AC210">
        <v>1760.9079999999999</v>
      </c>
      <c r="AD210" s="45">
        <f>MAX($AC$6:AC210)</f>
        <v>1776.86</v>
      </c>
      <c r="AE210" s="45">
        <f t="shared" si="44"/>
        <v>-8.9776347039158821E-3</v>
      </c>
      <c r="AF210" s="45">
        <f t="shared" si="45"/>
        <v>-4.3317506978806097E-3</v>
      </c>
      <c r="AG210" s="45">
        <f t="shared" si="46"/>
        <v>1.876406410858915E-5</v>
      </c>
      <c r="AI210" s="10">
        <v>42067</v>
      </c>
      <c r="AJ210" s="9">
        <f t="shared" si="40"/>
        <v>2.7494612734236852</v>
      </c>
      <c r="AK210" s="46">
        <f t="shared" si="41"/>
        <v>1760.9079999999999</v>
      </c>
      <c r="AL210" s="46">
        <f t="shared" si="42"/>
        <v>-4.8544513848778337E-3</v>
      </c>
      <c r="AM210" s="46">
        <f t="shared" si="42"/>
        <v>-4.3317506978806097E-3</v>
      </c>
      <c r="AN210" s="23">
        <f t="shared" si="43"/>
        <v>-5.2270068699722394E-4</v>
      </c>
    </row>
    <row r="211" spans="2:40" x14ac:dyDescent="0.25">
      <c r="B211" s="11"/>
      <c r="C211" s="9"/>
      <c r="D211" s="9"/>
      <c r="F211" s="10">
        <v>42068</v>
      </c>
      <c r="G211">
        <v>1763.739</v>
      </c>
      <c r="U211" s="11"/>
      <c r="V211" s="9"/>
      <c r="W211" s="44"/>
      <c r="Y211" s="44"/>
      <c r="Z211" s="44"/>
      <c r="AB211" s="10">
        <v>42068</v>
      </c>
      <c r="AC211">
        <v>1763.739</v>
      </c>
      <c r="AD211" s="45">
        <f>MAX($AC$6:AC211)</f>
        <v>1776.86</v>
      </c>
      <c r="AE211" s="45">
        <f t="shared" si="44"/>
        <v>-7.3843746834302282E-3</v>
      </c>
      <c r="AF211" s="45">
        <f t="shared" si="45"/>
        <v>1.6076933036819341E-3</v>
      </c>
      <c r="AG211" s="45">
        <f t="shared" si="46"/>
        <v>2.5846777587037315E-6</v>
      </c>
      <c r="AI211" s="10">
        <v>42068</v>
      </c>
      <c r="AJ211" s="9">
        <f t="shared" si="40"/>
        <v>2.7334149266969847</v>
      </c>
      <c r="AK211" s="46">
        <f t="shared" si="41"/>
        <v>1763.739</v>
      </c>
      <c r="AL211" s="46">
        <f t="shared" si="42"/>
        <v>-5.8361784840559316E-3</v>
      </c>
      <c r="AM211" s="46">
        <f t="shared" si="42"/>
        <v>1.6076933036819341E-3</v>
      </c>
      <c r="AN211" s="23">
        <f t="shared" si="43"/>
        <v>-7.4438717877378657E-3</v>
      </c>
    </row>
    <row r="212" spans="2:40" x14ac:dyDescent="0.25">
      <c r="B212" s="11"/>
      <c r="C212" s="9"/>
      <c r="D212" s="9"/>
      <c r="F212" s="10">
        <v>42069</v>
      </c>
      <c r="G212">
        <v>1741.9870000000001</v>
      </c>
      <c r="U212" s="11"/>
      <c r="V212" s="9"/>
      <c r="W212" s="44"/>
      <c r="Y212" s="44"/>
      <c r="Z212" s="44"/>
      <c r="AB212" s="10">
        <v>42069</v>
      </c>
      <c r="AC212">
        <v>1741.9870000000001</v>
      </c>
      <c r="AD212" s="45">
        <f>MAX($AC$6:AC212)</f>
        <v>1776.86</v>
      </c>
      <c r="AE212" s="45">
        <f t="shared" si="44"/>
        <v>-1.9626194522922358E-2</v>
      </c>
      <c r="AF212" s="45">
        <f t="shared" si="45"/>
        <v>-1.2332890524051399E-2</v>
      </c>
      <c r="AG212" s="45">
        <f t="shared" si="46"/>
        <v>1.5210018867823678E-4</v>
      </c>
      <c r="AI212" s="10">
        <v>42069</v>
      </c>
      <c r="AJ212" s="9">
        <f t="shared" si="40"/>
        <v>2.7334149266969847</v>
      </c>
      <c r="AK212" s="46">
        <f t="shared" si="41"/>
        <v>1741.9870000000001</v>
      </c>
      <c r="AL212" s="46">
        <f t="shared" si="42"/>
        <v>0</v>
      </c>
      <c r="AM212" s="46">
        <f t="shared" si="42"/>
        <v>-1.2332890524051399E-2</v>
      </c>
      <c r="AN212" s="23">
        <f t="shared" si="43"/>
        <v>1.2332890524051399E-2</v>
      </c>
    </row>
    <row r="213" spans="2:40" x14ac:dyDescent="0.25">
      <c r="B213" s="11"/>
      <c r="C213" s="9"/>
      <c r="D213" s="9"/>
      <c r="F213" s="10">
        <v>42072</v>
      </c>
      <c r="G213">
        <v>1741.8420000000001</v>
      </c>
      <c r="U213" s="11"/>
      <c r="V213" s="9"/>
      <c r="W213" s="44"/>
      <c r="Y213" s="44"/>
      <c r="Z213" s="44"/>
      <c r="AB213" s="10">
        <v>42072</v>
      </c>
      <c r="AC213">
        <v>1741.8420000000001</v>
      </c>
      <c r="AD213" s="45">
        <f>MAX($AC$6:AC213)</f>
        <v>1776.86</v>
      </c>
      <c r="AE213" s="45">
        <f t="shared" si="44"/>
        <v>-1.9707799151311711E-2</v>
      </c>
      <c r="AF213" s="45">
        <f t="shared" si="45"/>
        <v>-8.3238279045660946E-5</v>
      </c>
      <c r="AG213" s="45">
        <f t="shared" si="46"/>
        <v>6.9286110984833177E-9</v>
      </c>
      <c r="AI213" s="10">
        <v>42072</v>
      </c>
      <c r="AJ213" s="9">
        <f t="shared" si="40"/>
        <v>2.7353237674521722</v>
      </c>
      <c r="AK213" s="46">
        <f t="shared" si="41"/>
        <v>1741.8420000000001</v>
      </c>
      <c r="AL213" s="46">
        <f t="shared" si="42"/>
        <v>6.983355276741765E-4</v>
      </c>
      <c r="AM213" s="46">
        <f t="shared" si="42"/>
        <v>-8.3238279045660946E-5</v>
      </c>
      <c r="AN213" s="23">
        <f t="shared" si="43"/>
        <v>7.8157380671983745E-4</v>
      </c>
    </row>
    <row r="214" spans="2:40" x14ac:dyDescent="0.25">
      <c r="B214" s="11"/>
      <c r="C214" s="9"/>
      <c r="D214" s="9"/>
      <c r="F214" s="10">
        <v>42073</v>
      </c>
      <c r="G214">
        <v>1712.548</v>
      </c>
      <c r="U214" s="11"/>
      <c r="V214" s="9"/>
      <c r="W214" s="44"/>
      <c r="Y214" s="44"/>
      <c r="Z214" s="44"/>
      <c r="AB214" s="10">
        <v>42073</v>
      </c>
      <c r="AC214">
        <v>1712.548</v>
      </c>
      <c r="AD214" s="45">
        <f>MAX($AC$6:AC214)</f>
        <v>1776.86</v>
      </c>
      <c r="AE214" s="45">
        <f t="shared" si="44"/>
        <v>-3.6194185248134336E-2</v>
      </c>
      <c r="AF214" s="45">
        <f t="shared" si="45"/>
        <v>-1.6817828482721175E-2</v>
      </c>
      <c r="AG214" s="45">
        <f t="shared" si="46"/>
        <v>2.8283935487422761E-4</v>
      </c>
      <c r="AI214" s="10">
        <v>42073</v>
      </c>
      <c r="AJ214" s="9">
        <f t="shared" si="40"/>
        <v>2.7058920125763</v>
      </c>
      <c r="AK214" s="46">
        <f t="shared" si="41"/>
        <v>1712.548</v>
      </c>
      <c r="AL214" s="46">
        <f t="shared" si="42"/>
        <v>-1.0759879772216707E-2</v>
      </c>
      <c r="AM214" s="46">
        <f t="shared" si="42"/>
        <v>-1.6817828482721175E-2</v>
      </c>
      <c r="AN214" s="23">
        <f t="shared" si="43"/>
        <v>6.0579487105044683E-3</v>
      </c>
    </row>
    <row r="215" spans="2:40" x14ac:dyDescent="0.25">
      <c r="B215" s="11"/>
      <c r="C215" s="9"/>
      <c r="D215" s="9"/>
      <c r="F215" s="10">
        <v>42074</v>
      </c>
      <c r="G215">
        <v>1710.787</v>
      </c>
      <c r="U215" s="11"/>
      <c r="V215" s="9"/>
      <c r="W215" s="44"/>
      <c r="Y215" s="44"/>
      <c r="Z215" s="44"/>
      <c r="AB215" s="10">
        <v>42074</v>
      </c>
      <c r="AC215">
        <v>1710.787</v>
      </c>
      <c r="AD215" s="45">
        <f>MAX($AC$6:AC215)</f>
        <v>1776.86</v>
      </c>
      <c r="AE215" s="45">
        <f t="shared" si="44"/>
        <v>-3.7185259390160041E-2</v>
      </c>
      <c r="AF215" s="45">
        <f t="shared" si="45"/>
        <v>-1.0282923456743642E-3</v>
      </c>
      <c r="AG215" s="45">
        <f t="shared" si="46"/>
        <v>1.0573851481724861E-6</v>
      </c>
      <c r="AI215" s="10">
        <v>42074</v>
      </c>
      <c r="AJ215" s="9">
        <f t="shared" si="40"/>
        <v>2.6795228390074213</v>
      </c>
      <c r="AK215" s="46">
        <f t="shared" si="41"/>
        <v>1710.787</v>
      </c>
      <c r="AL215" s="46">
        <f t="shared" si="42"/>
        <v>-9.7450945737381778E-3</v>
      </c>
      <c r="AM215" s="46">
        <f t="shared" si="42"/>
        <v>-1.0282923456743642E-3</v>
      </c>
      <c r="AN215" s="23">
        <f t="shared" si="43"/>
        <v>-8.7168022280638136E-3</v>
      </c>
    </row>
    <row r="216" spans="2:40" x14ac:dyDescent="0.25">
      <c r="B216" s="11"/>
      <c r="C216" s="9"/>
      <c r="D216" s="9"/>
      <c r="F216" s="10">
        <v>42075</v>
      </c>
      <c r="G216">
        <v>1728.6179999999999</v>
      </c>
      <c r="U216" s="11"/>
      <c r="V216" s="9"/>
      <c r="W216" s="44"/>
      <c r="Y216" s="44"/>
      <c r="Z216" s="44"/>
      <c r="AB216" s="10">
        <v>42075</v>
      </c>
      <c r="AC216">
        <v>1728.6179999999999</v>
      </c>
      <c r="AD216" s="45">
        <f>MAX($AC$6:AC216)</f>
        <v>1776.86</v>
      </c>
      <c r="AE216" s="45">
        <f t="shared" si="44"/>
        <v>-2.7150141260425698E-2</v>
      </c>
      <c r="AF216" s="45">
        <f t="shared" si="45"/>
        <v>1.0422688505348665E-2</v>
      </c>
      <c r="AG216" s="45">
        <f t="shared" si="46"/>
        <v>1.0863243567952719E-4</v>
      </c>
      <c r="AI216" s="10">
        <v>42075</v>
      </c>
      <c r="AJ216" s="9">
        <f t="shared" si="40"/>
        <v>2.6891794827733269</v>
      </c>
      <c r="AK216" s="46">
        <f t="shared" si="41"/>
        <v>1728.6179999999999</v>
      </c>
      <c r="AL216" s="46">
        <f t="shared" si="42"/>
        <v>3.603866936802369E-3</v>
      </c>
      <c r="AM216" s="46">
        <f t="shared" si="42"/>
        <v>1.0422688505348665E-2</v>
      </c>
      <c r="AN216" s="23">
        <f t="shared" si="43"/>
        <v>-6.8188215685462961E-3</v>
      </c>
    </row>
    <row r="217" spans="2:40" x14ac:dyDescent="0.25">
      <c r="B217" s="11"/>
      <c r="C217" s="9"/>
      <c r="D217" s="9"/>
      <c r="F217" s="10">
        <v>42076</v>
      </c>
      <c r="G217">
        <v>1719.819</v>
      </c>
      <c r="U217" s="11"/>
      <c r="V217" s="9"/>
      <c r="W217" s="44"/>
      <c r="Y217" s="44"/>
      <c r="Z217" s="44"/>
      <c r="AB217" s="10">
        <v>42076</v>
      </c>
      <c r="AC217">
        <v>1719.819</v>
      </c>
      <c r="AD217" s="45">
        <f>MAX($AC$6:AC217)</f>
        <v>1776.86</v>
      </c>
      <c r="AE217" s="45">
        <f t="shared" si="44"/>
        <v>-3.210213522731109E-2</v>
      </c>
      <c r="AF217" s="45">
        <f t="shared" si="45"/>
        <v>-5.0901934377635127E-3</v>
      </c>
      <c r="AG217" s="45">
        <f t="shared" si="46"/>
        <v>2.5910069233850729E-5</v>
      </c>
      <c r="AI217" s="10">
        <v>42076</v>
      </c>
      <c r="AJ217" s="9">
        <f t="shared" si="40"/>
        <v>2.6891794827733269</v>
      </c>
      <c r="AK217" s="46">
        <f t="shared" si="41"/>
        <v>1719.819</v>
      </c>
      <c r="AL217" s="46">
        <f t="shared" si="42"/>
        <v>0</v>
      </c>
      <c r="AM217" s="46">
        <f t="shared" si="42"/>
        <v>-5.0901934377635127E-3</v>
      </c>
      <c r="AN217" s="23">
        <f t="shared" si="43"/>
        <v>5.0901934377635127E-3</v>
      </c>
    </row>
    <row r="218" spans="2:40" x14ac:dyDescent="0.25">
      <c r="B218" s="11"/>
      <c r="C218" s="9"/>
      <c r="D218" s="9"/>
      <c r="F218" s="10">
        <v>42079</v>
      </c>
      <c r="G218">
        <v>1740.09</v>
      </c>
      <c r="U218" s="11"/>
      <c r="V218" s="9"/>
      <c r="W218" s="44"/>
      <c r="Y218" s="44"/>
      <c r="Z218" s="44"/>
      <c r="AB218" s="10">
        <v>42079</v>
      </c>
      <c r="AC218">
        <v>1740.09</v>
      </c>
      <c r="AD218" s="45">
        <f>MAX($AC$6:AC218)</f>
        <v>1776.86</v>
      </c>
      <c r="AE218" s="45">
        <f t="shared" si="44"/>
        <v>-2.0693808178472106E-2</v>
      </c>
      <c r="AF218" s="45">
        <f t="shared" si="45"/>
        <v>1.1786705461446889E-2</v>
      </c>
      <c r="AG218" s="45">
        <f t="shared" si="46"/>
        <v>1.3892642563490193E-4</v>
      </c>
      <c r="AI218" s="10">
        <v>42079</v>
      </c>
      <c r="AJ218" s="9">
        <f t="shared" si="40"/>
        <v>2.5563125766744337</v>
      </c>
      <c r="AK218" s="46">
        <f t="shared" si="41"/>
        <v>1740.09</v>
      </c>
      <c r="AL218" s="46">
        <f t="shared" si="42"/>
        <v>-4.9407972561901548E-2</v>
      </c>
      <c r="AM218" s="46">
        <f t="shared" si="42"/>
        <v>1.1786705461446889E-2</v>
      </c>
      <c r="AN218" s="23">
        <f t="shared" si="43"/>
        <v>-6.1194678023348437E-2</v>
      </c>
    </row>
    <row r="219" spans="2:40" x14ac:dyDescent="0.25">
      <c r="B219" s="11"/>
      <c r="C219" s="9"/>
      <c r="D219" s="9"/>
      <c r="F219" s="10">
        <v>42080</v>
      </c>
      <c r="G219">
        <v>1736.635</v>
      </c>
      <c r="U219" s="11"/>
      <c r="V219" s="9"/>
      <c r="W219" s="44"/>
      <c r="Y219" s="44"/>
      <c r="Z219" s="44"/>
      <c r="AB219" s="10">
        <v>42080</v>
      </c>
      <c r="AC219">
        <v>1736.635</v>
      </c>
      <c r="AD219" s="45">
        <f>MAX($AC$6:AC219)</f>
        <v>1776.86</v>
      </c>
      <c r="AE219" s="45">
        <f t="shared" si="44"/>
        <v>-2.2638249496302443E-2</v>
      </c>
      <c r="AF219" s="45">
        <f t="shared" si="45"/>
        <v>-1.9855294841071292E-3</v>
      </c>
      <c r="AG219" s="45">
        <f t="shared" si="46"/>
        <v>3.9423273322587228E-6</v>
      </c>
      <c r="AI219" s="10">
        <v>42080</v>
      </c>
      <c r="AJ219" s="9">
        <f t="shared" si="40"/>
        <v>2.551522418260955</v>
      </c>
      <c r="AK219" s="46">
        <f t="shared" si="41"/>
        <v>1736.635</v>
      </c>
      <c r="AL219" s="46">
        <f t="shared" si="42"/>
        <v>-1.8738547301246911E-3</v>
      </c>
      <c r="AM219" s="46">
        <f t="shared" si="42"/>
        <v>-1.9855294841071292E-3</v>
      </c>
      <c r="AN219" s="23">
        <f t="shared" si="43"/>
        <v>1.1167475398243809E-4</v>
      </c>
    </row>
    <row r="220" spans="2:40" x14ac:dyDescent="0.25">
      <c r="B220" s="11"/>
      <c r="C220" s="9"/>
      <c r="D220" s="9"/>
      <c r="F220" s="10">
        <v>42081</v>
      </c>
      <c r="G220">
        <v>1754.104</v>
      </c>
      <c r="U220" s="11"/>
      <c r="V220" s="9"/>
      <c r="W220" s="44"/>
      <c r="Y220" s="44"/>
      <c r="Z220" s="44"/>
      <c r="AB220" s="10">
        <v>42081</v>
      </c>
      <c r="AC220">
        <v>1754.104</v>
      </c>
      <c r="AD220" s="45">
        <f>MAX($AC$6:AC220)</f>
        <v>1776.86</v>
      </c>
      <c r="AE220" s="45">
        <f t="shared" si="44"/>
        <v>-1.2806861542271064E-2</v>
      </c>
      <c r="AF220" s="45">
        <f t="shared" si="45"/>
        <v>1.0059108563399866E-2</v>
      </c>
      <c r="AG220" s="45">
        <f t="shared" si="46"/>
        <v>1.0118566509026451E-4</v>
      </c>
      <c r="AI220" s="10">
        <v>42081</v>
      </c>
      <c r="AJ220" s="9">
        <f t="shared" si="40"/>
        <v>2.4803447609891855</v>
      </c>
      <c r="AK220" s="46">
        <f t="shared" si="41"/>
        <v>1754.104</v>
      </c>
      <c r="AL220" s="46">
        <f t="shared" si="42"/>
        <v>-2.7896152023732634E-2</v>
      </c>
      <c r="AM220" s="46">
        <f t="shared" si="42"/>
        <v>1.0059108563399866E-2</v>
      </c>
      <c r="AN220" s="23">
        <f t="shared" si="43"/>
        <v>-3.79552605871325E-2</v>
      </c>
    </row>
    <row r="221" spans="2:40" x14ac:dyDescent="0.25">
      <c r="B221" s="11"/>
      <c r="C221" s="9"/>
      <c r="D221" s="9"/>
      <c r="F221" s="10">
        <v>42082</v>
      </c>
      <c r="G221">
        <v>1751.31</v>
      </c>
      <c r="U221" s="11"/>
      <c r="V221" s="9"/>
      <c r="W221" s="44"/>
      <c r="Y221" s="44"/>
      <c r="Z221" s="44"/>
      <c r="AB221" s="10">
        <v>42082</v>
      </c>
      <c r="AC221">
        <v>1751.31</v>
      </c>
      <c r="AD221" s="45">
        <f>MAX($AC$6:AC221)</f>
        <v>1776.86</v>
      </c>
      <c r="AE221" s="45">
        <f t="shared" si="44"/>
        <v>-1.4379298312753974E-2</v>
      </c>
      <c r="AF221" s="45">
        <f t="shared" si="45"/>
        <v>-1.5928360006021158E-3</v>
      </c>
      <c r="AG221" s="45">
        <f t="shared" si="46"/>
        <v>2.5371265248141434E-6</v>
      </c>
      <c r="AI221" s="10">
        <v>42082</v>
      </c>
      <c r="AJ221" s="9">
        <f t="shared" si="40"/>
        <v>2.546509910522686</v>
      </c>
      <c r="AK221" s="46">
        <f t="shared" si="41"/>
        <v>1751.31</v>
      </c>
      <c r="AL221" s="46">
        <f t="shared" si="42"/>
        <v>2.6675787404293327E-2</v>
      </c>
      <c r="AM221" s="46">
        <f t="shared" si="42"/>
        <v>-1.5928360006021158E-3</v>
      </c>
      <c r="AN221" s="23">
        <f t="shared" si="43"/>
        <v>2.8268623404895443E-2</v>
      </c>
    </row>
    <row r="222" spans="2:40" x14ac:dyDescent="0.25">
      <c r="B222" s="11"/>
      <c r="C222" s="9"/>
      <c r="D222" s="9"/>
      <c r="F222" s="10">
        <v>42083</v>
      </c>
      <c r="G222">
        <v>1774.5650000000001</v>
      </c>
      <c r="U222" s="11"/>
      <c r="V222" s="9"/>
      <c r="W222" s="44"/>
      <c r="Y222" s="44"/>
      <c r="Z222" s="44"/>
      <c r="AB222" s="10">
        <v>42083</v>
      </c>
      <c r="AC222">
        <v>1774.5650000000001</v>
      </c>
      <c r="AD222" s="45">
        <f>MAX($AC$6:AC222)</f>
        <v>1776.86</v>
      </c>
      <c r="AE222" s="45">
        <f t="shared" si="44"/>
        <v>-1.2916042907149539E-3</v>
      </c>
      <c r="AF222" s="45">
        <f t="shared" si="45"/>
        <v>1.3278631424476606E-2</v>
      </c>
      <c r="AG222" s="45">
        <f t="shared" si="46"/>
        <v>1.763220525070976E-4</v>
      </c>
      <c r="AI222" s="10">
        <v>42083</v>
      </c>
      <c r="AJ222" s="9">
        <f t="shared" si="40"/>
        <v>2.546509910522686</v>
      </c>
      <c r="AK222" s="46">
        <f t="shared" si="41"/>
        <v>1774.5650000000001</v>
      </c>
      <c r="AL222" s="46">
        <f t="shared" si="42"/>
        <v>0</v>
      </c>
      <c r="AM222" s="46">
        <f t="shared" si="42"/>
        <v>1.3278631424476606E-2</v>
      </c>
      <c r="AN222" s="23">
        <f t="shared" si="43"/>
        <v>-1.3278631424476606E-2</v>
      </c>
    </row>
    <row r="223" spans="2:40" x14ac:dyDescent="0.25">
      <c r="B223" s="11"/>
      <c r="C223" s="9"/>
      <c r="D223" s="9"/>
      <c r="F223" s="10">
        <v>42086</v>
      </c>
      <c r="G223">
        <v>1778.001</v>
      </c>
      <c r="U223" s="11"/>
      <c r="V223" s="9"/>
      <c r="W223" s="44"/>
      <c r="Y223" s="44"/>
      <c r="Z223" s="44"/>
      <c r="AB223" s="10">
        <v>42086</v>
      </c>
      <c r="AC223">
        <v>1778.001</v>
      </c>
      <c r="AD223" s="45">
        <f>MAX($AC$6:AC223)</f>
        <v>1778.001</v>
      </c>
      <c r="AE223" s="45">
        <f t="shared" si="44"/>
        <v>0</v>
      </c>
      <c r="AF223" s="45">
        <f t="shared" si="45"/>
        <v>1.9362491652883396E-3</v>
      </c>
      <c r="AG223" s="45">
        <f t="shared" si="46"/>
        <v>3.7490608300797916E-6</v>
      </c>
      <c r="AI223" s="10">
        <v>42086</v>
      </c>
      <c r="AJ223" s="9">
        <f t="shared" si="40"/>
        <v>2.5817657428793042</v>
      </c>
      <c r="AK223" s="46">
        <f t="shared" si="41"/>
        <v>1778.001</v>
      </c>
      <c r="AL223" s="46">
        <f t="shared" si="42"/>
        <v>1.3844765422248662E-2</v>
      </c>
      <c r="AM223" s="46">
        <f t="shared" si="42"/>
        <v>1.9362491652883396E-3</v>
      </c>
      <c r="AN223" s="23">
        <f t="shared" si="43"/>
        <v>1.1908516256960322E-2</v>
      </c>
    </row>
    <row r="224" spans="2:40" x14ac:dyDescent="0.25">
      <c r="B224" s="11"/>
      <c r="C224" s="9"/>
      <c r="D224" s="9"/>
      <c r="F224" s="10">
        <v>42087</v>
      </c>
      <c r="G224">
        <v>1772.41</v>
      </c>
      <c r="U224" s="11"/>
      <c r="V224" s="9"/>
      <c r="W224" s="44"/>
      <c r="Y224" s="44"/>
      <c r="Z224" s="44"/>
      <c r="AB224" s="10">
        <v>42087</v>
      </c>
      <c r="AC224">
        <v>1772.41</v>
      </c>
      <c r="AD224" s="45">
        <f>MAX($AC$6:AC224)</f>
        <v>1778.001</v>
      </c>
      <c r="AE224" s="45">
        <f t="shared" si="44"/>
        <v>-3.1445426633617268E-3</v>
      </c>
      <c r="AF224" s="45">
        <f t="shared" si="45"/>
        <v>-3.1445426633617268E-3</v>
      </c>
      <c r="AG224" s="45">
        <f t="shared" si="46"/>
        <v>9.8881485617020629E-6</v>
      </c>
      <c r="AI224" s="10">
        <v>42087</v>
      </c>
      <c r="AJ224" s="9">
        <f t="shared" si="40"/>
        <v>2.5828999581425283</v>
      </c>
      <c r="AK224" s="46">
        <f t="shared" si="41"/>
        <v>1772.41</v>
      </c>
      <c r="AL224" s="46">
        <f t="shared" si="42"/>
        <v>4.393176516312991E-4</v>
      </c>
      <c r="AM224" s="46">
        <f t="shared" si="42"/>
        <v>-3.1445426633617268E-3</v>
      </c>
      <c r="AN224" s="23">
        <f t="shared" si="43"/>
        <v>3.5838603149930259E-3</v>
      </c>
    </row>
    <row r="225" spans="2:40" x14ac:dyDescent="0.25">
      <c r="B225" s="11"/>
      <c r="C225" s="9"/>
      <c r="D225" s="9"/>
      <c r="F225" s="10">
        <v>42088</v>
      </c>
      <c r="G225">
        <v>1756.4770000000001</v>
      </c>
      <c r="U225" s="11"/>
      <c r="V225" s="9"/>
      <c r="W225" s="44"/>
      <c r="Y225" s="44"/>
      <c r="Z225" s="44"/>
      <c r="AB225" s="10">
        <v>42088</v>
      </c>
      <c r="AC225">
        <v>1756.4770000000001</v>
      </c>
      <c r="AD225" s="45">
        <f>MAX($AC$6:AC225)</f>
        <v>1778.001</v>
      </c>
      <c r="AE225" s="45">
        <f t="shared" si="44"/>
        <v>-1.2105729974280055E-2</v>
      </c>
      <c r="AF225" s="45">
        <f t="shared" si="45"/>
        <v>-8.9894550357987324E-3</v>
      </c>
      <c r="AG225" s="45">
        <f t="shared" si="46"/>
        <v>8.0810301840647183E-5</v>
      </c>
      <c r="AI225" s="10">
        <v>42088</v>
      </c>
      <c r="AJ225" s="9">
        <f t="shared" si="40"/>
        <v>2.5445720967795649</v>
      </c>
      <c r="AK225" s="46">
        <f t="shared" si="41"/>
        <v>1756.4770000000001</v>
      </c>
      <c r="AL225" s="46">
        <f t="shared" si="42"/>
        <v>-1.4839080871922983E-2</v>
      </c>
      <c r="AM225" s="46">
        <f t="shared" si="42"/>
        <v>-8.9894550357987324E-3</v>
      </c>
      <c r="AN225" s="23">
        <f t="shared" si="43"/>
        <v>-5.8496258361242504E-3</v>
      </c>
    </row>
    <row r="226" spans="2:40" x14ac:dyDescent="0.25">
      <c r="B226" s="11"/>
      <c r="C226" s="9"/>
      <c r="D226" s="9"/>
      <c r="F226" s="10">
        <v>42089</v>
      </c>
      <c r="G226">
        <v>1744.9010000000001</v>
      </c>
      <c r="U226" s="11"/>
      <c r="V226" s="9"/>
      <c r="W226" s="44"/>
      <c r="Y226" s="44"/>
      <c r="Z226" s="44"/>
      <c r="AB226" s="10">
        <v>42089</v>
      </c>
      <c r="AC226">
        <v>1744.9010000000001</v>
      </c>
      <c r="AD226" s="45">
        <f>MAX($AC$6:AC226)</f>
        <v>1778.001</v>
      </c>
      <c r="AE226" s="45">
        <f t="shared" si="44"/>
        <v>-1.8616412476708311E-2</v>
      </c>
      <c r="AF226" s="45">
        <f t="shared" si="45"/>
        <v>-6.5904648908012842E-3</v>
      </c>
      <c r="AG226" s="45">
        <f t="shared" si="46"/>
        <v>4.343422747688438E-5</v>
      </c>
      <c r="AI226" s="10">
        <v>42089</v>
      </c>
      <c r="AJ226" s="9">
        <f t="shared" si="40"/>
        <v>2.5382010994123108</v>
      </c>
      <c r="AK226" s="46">
        <f t="shared" si="41"/>
        <v>1744.9010000000001</v>
      </c>
      <c r="AL226" s="46">
        <f t="shared" si="42"/>
        <v>-2.5037598169520558E-3</v>
      </c>
      <c r="AM226" s="46">
        <f t="shared" si="42"/>
        <v>-6.5904648908012842E-3</v>
      </c>
      <c r="AN226" s="23">
        <f t="shared" si="43"/>
        <v>4.0867050738492283E-3</v>
      </c>
    </row>
    <row r="227" spans="2:40" x14ac:dyDescent="0.25">
      <c r="B227" s="11"/>
      <c r="C227" s="9"/>
      <c r="D227" s="9"/>
      <c r="F227" s="10">
        <v>42090</v>
      </c>
      <c r="G227">
        <v>1744.819</v>
      </c>
      <c r="U227" s="11"/>
      <c r="V227" s="9"/>
      <c r="W227" s="44"/>
      <c r="Y227" s="44"/>
      <c r="Z227" s="44"/>
      <c r="AB227" s="10">
        <v>42090</v>
      </c>
      <c r="AC227">
        <v>1744.819</v>
      </c>
      <c r="AD227" s="45">
        <f>MAX($AC$6:AC227)</f>
        <v>1778.001</v>
      </c>
      <c r="AE227" s="45">
        <f t="shared" si="44"/>
        <v>-1.866253168586518E-2</v>
      </c>
      <c r="AF227" s="45">
        <f t="shared" si="45"/>
        <v>-4.6994070150740974E-5</v>
      </c>
      <c r="AG227" s="45">
        <f t="shared" si="46"/>
        <v>2.2084426293327637E-9</v>
      </c>
      <c r="AI227" s="10">
        <v>42090</v>
      </c>
      <c r="AJ227" s="9">
        <f t="shared" si="40"/>
        <v>2.5382010994123108</v>
      </c>
      <c r="AK227" s="46">
        <f t="shared" si="41"/>
        <v>1744.819</v>
      </c>
      <c r="AL227" s="46">
        <f t="shared" si="42"/>
        <v>0</v>
      </c>
      <c r="AM227" s="46">
        <f t="shared" si="42"/>
        <v>-4.6994070150740974E-5</v>
      </c>
      <c r="AN227" s="23">
        <f t="shared" si="43"/>
        <v>4.6994070150740974E-5</v>
      </c>
    </row>
    <row r="228" spans="2:40" x14ac:dyDescent="0.25">
      <c r="B228" s="11"/>
      <c r="C228" s="9"/>
      <c r="D228" s="9"/>
      <c r="F228" s="10">
        <v>42093</v>
      </c>
      <c r="G228">
        <v>1757.306</v>
      </c>
      <c r="U228" s="11"/>
      <c r="V228" s="9"/>
      <c r="W228" s="44"/>
      <c r="Y228" s="44"/>
      <c r="Z228" s="44"/>
      <c r="AB228" s="10">
        <v>42093</v>
      </c>
      <c r="AC228">
        <v>1757.306</v>
      </c>
      <c r="AD228" s="45">
        <f>MAX($AC$6:AC228)</f>
        <v>1778.001</v>
      </c>
      <c r="AE228" s="45">
        <f t="shared" si="44"/>
        <v>-1.1639476018292405E-2</v>
      </c>
      <c r="AF228" s="45">
        <f t="shared" si="45"/>
        <v>7.1566162450087401E-3</v>
      </c>
      <c r="AG228" s="45">
        <f t="shared" si="46"/>
        <v>5.1217156078322996E-5</v>
      </c>
      <c r="AI228" s="10">
        <v>42093</v>
      </c>
      <c r="AJ228" s="9">
        <f t="shared" si="40"/>
        <v>2.5764837246406356</v>
      </c>
      <c r="AK228" s="46">
        <f t="shared" si="41"/>
        <v>1757.306</v>
      </c>
      <c r="AL228" s="46">
        <f t="shared" si="42"/>
        <v>1.5082581611515655E-2</v>
      </c>
      <c r="AM228" s="46">
        <f t="shared" si="42"/>
        <v>7.1566162450087401E-3</v>
      </c>
      <c r="AN228" s="23">
        <f t="shared" si="43"/>
        <v>7.9259653665069152E-3</v>
      </c>
    </row>
    <row r="229" spans="2:40" x14ac:dyDescent="0.25">
      <c r="B229" s="11"/>
      <c r="C229" s="9"/>
      <c r="D229" s="9"/>
      <c r="F229" s="10">
        <v>42094</v>
      </c>
      <c r="G229">
        <v>1740.8140000000001</v>
      </c>
      <c r="U229" s="11"/>
      <c r="V229" s="9"/>
      <c r="W229" s="44"/>
      <c r="Y229" s="44"/>
      <c r="Z229" s="44"/>
      <c r="AB229" s="10">
        <v>42094</v>
      </c>
      <c r="AC229">
        <v>1740.8140000000001</v>
      </c>
      <c r="AD229" s="45">
        <f>MAX($AC$6:AC229)</f>
        <v>1778.001</v>
      </c>
      <c r="AE229" s="45">
        <f t="shared" si="44"/>
        <v>-2.0915061352608899E-2</v>
      </c>
      <c r="AF229" s="45">
        <f t="shared" si="45"/>
        <v>-9.3848197183643567E-3</v>
      </c>
      <c r="AG229" s="45">
        <f t="shared" si="46"/>
        <v>8.8074841146200446E-5</v>
      </c>
      <c r="AI229" s="10">
        <v>42094</v>
      </c>
      <c r="AJ229" s="9">
        <f t="shared" si="40"/>
        <v>2.6298053423502497</v>
      </c>
      <c r="AK229" s="46">
        <f t="shared" si="41"/>
        <v>1740.8140000000001</v>
      </c>
      <c r="AL229" s="46">
        <f t="shared" si="42"/>
        <v>2.0695499528937011E-2</v>
      </c>
      <c r="AM229" s="46">
        <f t="shared" si="42"/>
        <v>-9.3848197183643567E-3</v>
      </c>
      <c r="AN229" s="23">
        <f t="shared" si="43"/>
        <v>3.0080319247301368E-2</v>
      </c>
    </row>
    <row r="230" spans="2:40" x14ac:dyDescent="0.25">
      <c r="B230" s="11"/>
      <c r="C230" s="9"/>
      <c r="D230" s="9"/>
      <c r="F230" s="10">
        <v>42095</v>
      </c>
      <c r="G230">
        <v>1738.15</v>
      </c>
      <c r="U230" s="11"/>
      <c r="V230" s="9"/>
      <c r="W230" s="44"/>
      <c r="Y230" s="44"/>
      <c r="Z230" s="44"/>
      <c r="AB230" s="10">
        <v>42095</v>
      </c>
      <c r="AC230">
        <v>1738.15</v>
      </c>
      <c r="AD230" s="45">
        <f>MAX($AC$6:AC230)</f>
        <v>1778.001</v>
      </c>
      <c r="AE230" s="45">
        <f t="shared" si="44"/>
        <v>-2.2413373220824928E-2</v>
      </c>
      <c r="AF230" s="45">
        <f t="shared" si="45"/>
        <v>-1.5303185751033288E-3</v>
      </c>
      <c r="AG230" s="45">
        <f t="shared" si="46"/>
        <v>2.3418749413062825E-6</v>
      </c>
      <c r="AI230" s="10">
        <v>42095</v>
      </c>
      <c r="AJ230" s="9">
        <f t="shared" si="40"/>
        <v>2.6466467773099511</v>
      </c>
      <c r="AK230" s="46">
        <f t="shared" si="41"/>
        <v>1738.15</v>
      </c>
      <c r="AL230" s="46">
        <f t="shared" si="42"/>
        <v>6.4040614293718878E-3</v>
      </c>
      <c r="AM230" s="46">
        <f t="shared" si="42"/>
        <v>-1.5303185751033288E-3</v>
      </c>
      <c r="AN230" s="23">
        <f t="shared" si="43"/>
        <v>7.9343800044752166E-3</v>
      </c>
    </row>
    <row r="231" spans="2:40" x14ac:dyDescent="0.25">
      <c r="B231" s="11"/>
      <c r="C231" s="9"/>
      <c r="D231" s="9"/>
      <c r="F231" s="10">
        <v>42096</v>
      </c>
      <c r="G231">
        <v>1749.3440000000001</v>
      </c>
      <c r="U231" s="11"/>
      <c r="V231" s="9"/>
      <c r="W231" s="44"/>
      <c r="Y231" s="44"/>
      <c r="Z231" s="44"/>
      <c r="AB231" s="10">
        <v>42096</v>
      </c>
      <c r="AC231">
        <v>1749.3440000000001</v>
      </c>
      <c r="AD231" s="45">
        <f>MAX($AC$6:AC231)</f>
        <v>1778.001</v>
      </c>
      <c r="AE231" s="45">
        <f t="shared" si="44"/>
        <v>-1.6117538741541759E-2</v>
      </c>
      <c r="AF231" s="45">
        <f t="shared" si="45"/>
        <v>6.4401806518423754E-3</v>
      </c>
      <c r="AG231" s="45">
        <f t="shared" si="46"/>
        <v>4.1475926828364881E-5</v>
      </c>
      <c r="AI231" s="10">
        <v>42096</v>
      </c>
      <c r="AJ231" s="9">
        <f t="shared" si="40"/>
        <v>2.7230095424170115</v>
      </c>
      <c r="AK231" s="46">
        <f t="shared" si="41"/>
        <v>1749.3440000000001</v>
      </c>
      <c r="AL231" s="46">
        <f t="shared" si="42"/>
        <v>2.8852646965106254E-2</v>
      </c>
      <c r="AM231" s="46">
        <f t="shared" si="42"/>
        <v>6.4401806518423754E-3</v>
      </c>
      <c r="AN231" s="23">
        <f t="shared" si="43"/>
        <v>2.2412466313263879E-2</v>
      </c>
    </row>
    <row r="232" spans="2:40" x14ac:dyDescent="0.25">
      <c r="B232" s="11"/>
      <c r="C232" s="9"/>
      <c r="D232" s="9"/>
      <c r="F232" s="10">
        <v>42097</v>
      </c>
      <c r="G232">
        <v>1750.258</v>
      </c>
      <c r="U232" s="11"/>
      <c r="V232" s="9"/>
      <c r="W232" s="44"/>
      <c r="Y232" s="44"/>
      <c r="Z232" s="44"/>
      <c r="AB232" s="10">
        <v>42097</v>
      </c>
      <c r="AC232">
        <v>1750.258</v>
      </c>
      <c r="AD232" s="45">
        <f>MAX($AC$6:AC232)</f>
        <v>1778.001</v>
      </c>
      <c r="AE232" s="45">
        <f t="shared" si="44"/>
        <v>-1.5603478288257366E-2</v>
      </c>
      <c r="AF232" s="45">
        <f t="shared" si="45"/>
        <v>5.2248157023426778E-4</v>
      </c>
      <c r="AG232" s="45">
        <f t="shared" si="46"/>
        <v>2.7298699123446608E-7</v>
      </c>
      <c r="AI232" s="10">
        <v>42097</v>
      </c>
      <c r="AJ232" s="9">
        <f t="shared" si="40"/>
        <v>2.7230095424170115</v>
      </c>
      <c r="AK232" s="46">
        <f t="shared" si="41"/>
        <v>1750.258</v>
      </c>
      <c r="AL232" s="46">
        <f t="shared" si="42"/>
        <v>0</v>
      </c>
      <c r="AM232" s="46">
        <f t="shared" si="42"/>
        <v>5.2248157023426778E-4</v>
      </c>
      <c r="AN232" s="23">
        <f t="shared" si="43"/>
        <v>-5.2248157023426778E-4</v>
      </c>
    </row>
    <row r="233" spans="2:40" x14ac:dyDescent="0.25">
      <c r="B233" s="11"/>
      <c r="C233" s="9"/>
      <c r="D233" s="9"/>
      <c r="F233" s="10">
        <v>42100</v>
      </c>
      <c r="G233">
        <v>1764.489</v>
      </c>
      <c r="U233" s="11"/>
      <c r="V233" s="9"/>
      <c r="W233" s="44"/>
      <c r="Y233" s="44"/>
      <c r="Z233" s="44"/>
      <c r="AB233" s="10">
        <v>42100</v>
      </c>
      <c r="AC233">
        <v>1764.489</v>
      </c>
      <c r="AD233" s="45">
        <f>MAX($AC$6:AC233)</f>
        <v>1778.001</v>
      </c>
      <c r="AE233" s="45">
        <f t="shared" si="44"/>
        <v>-7.5995457820327017E-3</v>
      </c>
      <c r="AF233" s="45">
        <f t="shared" si="45"/>
        <v>8.1308012875815905E-3</v>
      </c>
      <c r="AG233" s="45">
        <f t="shared" si="46"/>
        <v>6.610992957813845E-5</v>
      </c>
      <c r="AI233" s="10">
        <v>42100</v>
      </c>
      <c r="AJ233" s="9">
        <f t="shared" si="40"/>
        <v>2.7447964510544702</v>
      </c>
      <c r="AK233" s="46">
        <f t="shared" si="41"/>
        <v>1764.489</v>
      </c>
      <c r="AL233" s="46">
        <f t="shared" si="42"/>
        <v>8.0010401352175187E-3</v>
      </c>
      <c r="AM233" s="46">
        <f t="shared" si="42"/>
        <v>8.1308012875815905E-3</v>
      </c>
      <c r="AN233" s="23">
        <f t="shared" si="43"/>
        <v>-1.2976115236407182E-4</v>
      </c>
    </row>
    <row r="234" spans="2:40" x14ac:dyDescent="0.25">
      <c r="B234" s="11"/>
      <c r="C234" s="9"/>
      <c r="D234" s="9"/>
      <c r="F234" s="10">
        <v>42101</v>
      </c>
      <c r="G234">
        <v>1764.242</v>
      </c>
      <c r="U234" s="11"/>
      <c r="V234" s="9"/>
      <c r="W234" s="44"/>
      <c r="Y234" s="44"/>
      <c r="Z234" s="44"/>
      <c r="AB234" s="10">
        <v>42101</v>
      </c>
      <c r="AC234">
        <v>1764.242</v>
      </c>
      <c r="AD234" s="45">
        <f>MAX($AC$6:AC234)</f>
        <v>1778.001</v>
      </c>
      <c r="AE234" s="45">
        <f t="shared" si="44"/>
        <v>-7.7384658388831573E-3</v>
      </c>
      <c r="AF234" s="45">
        <f t="shared" si="45"/>
        <v>-1.3998387068436813E-4</v>
      </c>
      <c r="AG234" s="45">
        <f t="shared" si="46"/>
        <v>1.95954840517779E-8</v>
      </c>
      <c r="AI234" s="10">
        <v>42101</v>
      </c>
      <c r="AJ234" s="9">
        <f t="shared" si="40"/>
        <v>2.775822568452682</v>
      </c>
      <c r="AK234" s="46">
        <f t="shared" si="41"/>
        <v>1764.242</v>
      </c>
      <c r="AL234" s="46">
        <f t="shared" si="42"/>
        <v>1.1303613201005369E-2</v>
      </c>
      <c r="AM234" s="46">
        <f t="shared" si="42"/>
        <v>-1.3998387068436813E-4</v>
      </c>
      <c r="AN234" s="23">
        <f t="shared" si="43"/>
        <v>1.1443597071689737E-2</v>
      </c>
    </row>
    <row r="235" spans="2:40" x14ac:dyDescent="0.25">
      <c r="B235" s="11"/>
      <c r="C235" s="9"/>
      <c r="D235" s="9"/>
      <c r="F235" s="10">
        <v>42102</v>
      </c>
      <c r="G235">
        <v>1766.442</v>
      </c>
      <c r="U235" s="11"/>
      <c r="V235" s="9"/>
      <c r="W235" s="44"/>
      <c r="Y235" s="44"/>
      <c r="Z235" s="44"/>
      <c r="AB235" s="10">
        <v>42102</v>
      </c>
      <c r="AC235">
        <v>1766.442</v>
      </c>
      <c r="AD235" s="45">
        <f>MAX($AC$6:AC235)</f>
        <v>1778.001</v>
      </c>
      <c r="AE235" s="45">
        <f t="shared" si="44"/>
        <v>-6.5011212029689736E-3</v>
      </c>
      <c r="AF235" s="45">
        <f t="shared" si="45"/>
        <v>1.2469944599438065E-3</v>
      </c>
      <c r="AG235" s="45">
        <f t="shared" si="46"/>
        <v>1.5549951831305457E-6</v>
      </c>
      <c r="AI235" s="10">
        <v>42102</v>
      </c>
      <c r="AJ235" s="9">
        <f t="shared" si="40"/>
        <v>2.7807155138176216</v>
      </c>
      <c r="AK235" s="46">
        <f t="shared" si="41"/>
        <v>1766.442</v>
      </c>
      <c r="AL235" s="46">
        <f t="shared" si="42"/>
        <v>1.7627010532115239E-3</v>
      </c>
      <c r="AM235" s="46">
        <f t="shared" si="42"/>
        <v>1.2469944599438065E-3</v>
      </c>
      <c r="AN235" s="23">
        <f t="shared" si="43"/>
        <v>5.1570659326771739E-4</v>
      </c>
    </row>
    <row r="236" spans="2:40" x14ac:dyDescent="0.25">
      <c r="B236" s="11"/>
      <c r="C236" s="9"/>
      <c r="D236" s="9"/>
      <c r="F236" s="10">
        <v>42103</v>
      </c>
      <c r="G236">
        <v>1771.855</v>
      </c>
      <c r="U236" s="11"/>
      <c r="V236" s="9"/>
      <c r="W236" s="44"/>
      <c r="Y236" s="44"/>
      <c r="Z236" s="44"/>
      <c r="AB236" s="10">
        <v>42103</v>
      </c>
      <c r="AC236">
        <v>1771.855</v>
      </c>
      <c r="AD236" s="45">
        <f>MAX($AC$6:AC236)</f>
        <v>1778.001</v>
      </c>
      <c r="AE236" s="45">
        <f t="shared" si="44"/>
        <v>-3.4566909692401726E-3</v>
      </c>
      <c r="AF236" s="45">
        <f t="shared" si="45"/>
        <v>3.0643519572111089E-3</v>
      </c>
      <c r="AG236" s="45">
        <f t="shared" si="46"/>
        <v>9.3902529176635528E-6</v>
      </c>
      <c r="AI236" s="10">
        <v>42103</v>
      </c>
      <c r="AJ236" s="9">
        <f t="shared" si="40"/>
        <v>2.7774238445663513</v>
      </c>
      <c r="AK236" s="46">
        <f t="shared" si="41"/>
        <v>1771.855</v>
      </c>
      <c r="AL236" s="46">
        <f t="shared" si="42"/>
        <v>-1.1837490152853958E-3</v>
      </c>
      <c r="AM236" s="46">
        <f t="shared" si="42"/>
        <v>3.0643519572111089E-3</v>
      </c>
      <c r="AN236" s="23">
        <f t="shared" si="43"/>
        <v>-4.2481009724965046E-3</v>
      </c>
    </row>
    <row r="237" spans="2:40" x14ac:dyDescent="0.25">
      <c r="B237" s="11"/>
      <c r="C237" s="9"/>
      <c r="D237" s="9"/>
      <c r="F237" s="10">
        <v>42104</v>
      </c>
      <c r="G237">
        <v>1779.4680000000001</v>
      </c>
      <c r="U237" s="11"/>
      <c r="V237" s="9"/>
      <c r="W237" s="44"/>
      <c r="Y237" s="44"/>
      <c r="Z237" s="44"/>
      <c r="AB237" s="10">
        <v>42104</v>
      </c>
      <c r="AC237">
        <v>1779.4680000000001</v>
      </c>
      <c r="AD237" s="45">
        <f>MAX($AC$6:AC237)</f>
        <v>1779.4680000000001</v>
      </c>
      <c r="AE237" s="45">
        <f t="shared" si="44"/>
        <v>0</v>
      </c>
      <c r="AF237" s="45">
        <f t="shared" si="45"/>
        <v>4.2966269813276003E-3</v>
      </c>
      <c r="AG237" s="45">
        <f t="shared" si="46"/>
        <v>1.8461003416672329E-5</v>
      </c>
      <c r="AI237" s="10">
        <v>42104</v>
      </c>
      <c r="AJ237" s="9">
        <f t="shared" si="40"/>
        <v>2.7774238445663513</v>
      </c>
      <c r="AK237" s="46">
        <f t="shared" si="41"/>
        <v>1779.4680000000001</v>
      </c>
      <c r="AL237" s="46">
        <f t="shared" si="42"/>
        <v>0</v>
      </c>
      <c r="AM237" s="46">
        <f t="shared" si="42"/>
        <v>4.2966269813276003E-3</v>
      </c>
      <c r="AN237" s="23">
        <f t="shared" si="43"/>
        <v>-4.2966269813276003E-3</v>
      </c>
    </row>
    <row r="238" spans="2:40" x14ac:dyDescent="0.25">
      <c r="B238" s="11"/>
      <c r="C238" s="9"/>
      <c r="D238" s="9"/>
      <c r="F238" s="10">
        <v>42107</v>
      </c>
      <c r="G238">
        <v>1772.079</v>
      </c>
      <c r="U238" s="11"/>
      <c r="V238" s="9"/>
      <c r="W238" s="44"/>
      <c r="Y238" s="44"/>
      <c r="Z238" s="44"/>
      <c r="AB238" s="10">
        <v>42107</v>
      </c>
      <c r="AC238">
        <v>1772.079</v>
      </c>
      <c r="AD238" s="45">
        <f>MAX($AC$6:AC238)</f>
        <v>1779.4680000000001</v>
      </c>
      <c r="AE238" s="45">
        <f t="shared" si="44"/>
        <v>-4.1523646393192282E-3</v>
      </c>
      <c r="AF238" s="45">
        <f t="shared" si="45"/>
        <v>-4.1523646393192282E-3</v>
      </c>
      <c r="AG238" s="45">
        <f t="shared" si="46"/>
        <v>1.7242132097868704E-5</v>
      </c>
      <c r="AI238" s="10">
        <v>42107</v>
      </c>
      <c r="AJ238" s="9">
        <f t="shared" si="40"/>
        <v>2.7939430546999606</v>
      </c>
      <c r="AK238" s="46">
        <f t="shared" si="41"/>
        <v>1772.079</v>
      </c>
      <c r="AL238" s="46">
        <f t="shared" si="42"/>
        <v>5.9476734766019668E-3</v>
      </c>
      <c r="AM238" s="46">
        <f t="shared" si="42"/>
        <v>-4.1523646393192282E-3</v>
      </c>
      <c r="AN238" s="23">
        <f t="shared" si="43"/>
        <v>1.0100038115921195E-2</v>
      </c>
    </row>
    <row r="239" spans="2:40" x14ac:dyDescent="0.25">
      <c r="B239" s="11"/>
      <c r="C239" s="9"/>
      <c r="D239" s="9"/>
      <c r="F239" s="10">
        <v>42108</v>
      </c>
      <c r="G239">
        <v>1779.848</v>
      </c>
      <c r="U239" s="11"/>
      <c r="V239" s="9"/>
      <c r="W239" s="44"/>
      <c r="Y239" s="44"/>
      <c r="Z239" s="44"/>
      <c r="AB239" s="10">
        <v>42108</v>
      </c>
      <c r="AC239">
        <v>1779.848</v>
      </c>
      <c r="AD239" s="45">
        <f>MAX($AC$6:AC239)</f>
        <v>1779.848</v>
      </c>
      <c r="AE239" s="45">
        <f t="shared" si="44"/>
        <v>0</v>
      </c>
      <c r="AF239" s="45">
        <f t="shared" si="45"/>
        <v>4.384116058031351E-3</v>
      </c>
      <c r="AG239" s="45">
        <f t="shared" si="46"/>
        <v>1.9220473610288353E-5</v>
      </c>
      <c r="AI239" s="10">
        <v>42108</v>
      </c>
      <c r="AJ239" s="9">
        <f t="shared" si="40"/>
        <v>2.7981928969089949</v>
      </c>
      <c r="AK239" s="46">
        <f t="shared" si="41"/>
        <v>1779.848</v>
      </c>
      <c r="AL239" s="46">
        <f t="shared" si="42"/>
        <v>1.5210912054506309E-3</v>
      </c>
      <c r="AM239" s="46">
        <f t="shared" si="42"/>
        <v>4.384116058031351E-3</v>
      </c>
      <c r="AN239" s="23">
        <f t="shared" si="43"/>
        <v>-2.86302485258072E-3</v>
      </c>
    </row>
    <row r="240" spans="2:40" x14ac:dyDescent="0.25">
      <c r="B240" s="11"/>
      <c r="C240" s="9"/>
      <c r="D240" s="9"/>
      <c r="F240" s="10">
        <v>42109</v>
      </c>
      <c r="G240">
        <v>1783.787</v>
      </c>
      <c r="U240" s="11"/>
      <c r="V240" s="9"/>
      <c r="W240" s="44"/>
      <c r="Y240" s="44"/>
      <c r="Z240" s="44"/>
      <c r="AB240" s="10">
        <v>42109</v>
      </c>
      <c r="AC240">
        <v>1783.787</v>
      </c>
      <c r="AD240" s="45">
        <f>MAX($AC$6:AC240)</f>
        <v>1783.787</v>
      </c>
      <c r="AE240" s="45">
        <f t="shared" si="44"/>
        <v>0</v>
      </c>
      <c r="AF240" s="45">
        <f t="shared" si="45"/>
        <v>2.2131103330171875E-3</v>
      </c>
      <c r="AG240" s="45">
        <f t="shared" si="46"/>
        <v>4.8978573461074463E-6</v>
      </c>
      <c r="AI240" s="10">
        <v>42109</v>
      </c>
      <c r="AJ240" s="9">
        <f t="shared" si="40"/>
        <v>2.848520271824651</v>
      </c>
      <c r="AK240" s="46">
        <f t="shared" si="41"/>
        <v>1783.787</v>
      </c>
      <c r="AL240" s="46">
        <f t="shared" si="42"/>
        <v>1.7985670312882895E-2</v>
      </c>
      <c r="AM240" s="46">
        <f t="shared" si="42"/>
        <v>2.2131103330171875E-3</v>
      </c>
      <c r="AN240" s="23">
        <f t="shared" si="43"/>
        <v>1.5772559979865708E-2</v>
      </c>
    </row>
    <row r="241" spans="2:40" x14ac:dyDescent="0.25">
      <c r="B241" s="11"/>
      <c r="C241" s="9"/>
      <c r="D241" s="9"/>
      <c r="F241" s="10">
        <v>42110</v>
      </c>
      <c r="G241">
        <v>1786.58</v>
      </c>
      <c r="U241" s="11"/>
      <c r="V241" s="9"/>
      <c r="W241" s="44"/>
      <c r="Y241" s="44"/>
      <c r="Z241" s="44"/>
      <c r="AB241" s="10">
        <v>42110</v>
      </c>
      <c r="AC241">
        <v>1786.58</v>
      </c>
      <c r="AD241" s="45">
        <f>MAX($AC$6:AC241)</f>
        <v>1786.58</v>
      </c>
      <c r="AE241" s="45">
        <f t="shared" si="44"/>
        <v>0</v>
      </c>
      <c r="AF241" s="45">
        <f t="shared" si="45"/>
        <v>1.5657699041420337E-3</v>
      </c>
      <c r="AG241" s="45">
        <f t="shared" si="46"/>
        <v>2.4516353927169533E-6</v>
      </c>
      <c r="AI241" s="10">
        <v>42110</v>
      </c>
      <c r="AJ241" s="9">
        <f t="shared" si="40"/>
        <v>2.9450425138228717</v>
      </c>
      <c r="AK241" s="46">
        <f t="shared" si="41"/>
        <v>1786.58</v>
      </c>
      <c r="AL241" s="46">
        <f t="shared" si="42"/>
        <v>3.3885046546076492E-2</v>
      </c>
      <c r="AM241" s="46">
        <f t="shared" si="42"/>
        <v>1.5657699041420337E-3</v>
      </c>
      <c r="AN241" s="23">
        <f t="shared" si="43"/>
        <v>3.2319276641934458E-2</v>
      </c>
    </row>
    <row r="242" spans="2:40" x14ac:dyDescent="0.25">
      <c r="B242" s="11"/>
      <c r="C242" s="9"/>
      <c r="D242" s="9"/>
      <c r="F242" s="10">
        <v>42111</v>
      </c>
      <c r="G242">
        <v>1769.0060000000001</v>
      </c>
      <c r="U242" s="11"/>
      <c r="V242" s="9"/>
      <c r="W242" s="44"/>
      <c r="Y242" s="44"/>
      <c r="Z242" s="44"/>
      <c r="AB242" s="10">
        <v>42111</v>
      </c>
      <c r="AC242">
        <v>1769.0060000000001</v>
      </c>
      <c r="AD242" s="45">
        <f>MAX($AC$6:AC242)</f>
        <v>1786.58</v>
      </c>
      <c r="AE242" s="45">
        <f t="shared" si="44"/>
        <v>-9.8366711818109742E-3</v>
      </c>
      <c r="AF242" s="45">
        <f t="shared" si="45"/>
        <v>-9.8366711818109742E-3</v>
      </c>
      <c r="AG242" s="45">
        <f t="shared" si="46"/>
        <v>9.6760099939070503E-5</v>
      </c>
      <c r="AI242" s="10">
        <v>42111</v>
      </c>
      <c r="AJ242" s="9">
        <f t="shared" si="40"/>
        <v>2.9450425138228717</v>
      </c>
      <c r="AK242" s="46">
        <f t="shared" si="41"/>
        <v>1769.0060000000001</v>
      </c>
      <c r="AL242" s="46">
        <f t="shared" si="42"/>
        <v>0</v>
      </c>
      <c r="AM242" s="46">
        <f t="shared" si="42"/>
        <v>-9.8366711818109742E-3</v>
      </c>
      <c r="AN242" s="23">
        <f t="shared" si="43"/>
        <v>9.8366711818109742E-3</v>
      </c>
    </row>
    <row r="243" spans="2:40" x14ac:dyDescent="0.25">
      <c r="B243" s="11"/>
      <c r="C243" s="9"/>
      <c r="D243" s="9"/>
      <c r="F243" s="10">
        <v>42114</v>
      </c>
      <c r="G243">
        <v>1779.1210000000001</v>
      </c>
      <c r="U243" s="11"/>
      <c r="V243" s="9"/>
      <c r="W243" s="44"/>
      <c r="Y243" s="44"/>
      <c r="Z243" s="44"/>
      <c r="AB243" s="10">
        <v>42114</v>
      </c>
      <c r="AC243">
        <v>1779.1210000000001</v>
      </c>
      <c r="AD243" s="45">
        <f>MAX($AC$6:AC243)</f>
        <v>1786.58</v>
      </c>
      <c r="AE243" s="45">
        <f t="shared" si="44"/>
        <v>-4.1750159522662145E-3</v>
      </c>
      <c r="AF243" s="45">
        <f t="shared" si="45"/>
        <v>5.7179003349903113E-3</v>
      </c>
      <c r="AG243" s="45">
        <f t="shared" si="46"/>
        <v>3.2694384240882312E-5</v>
      </c>
      <c r="AI243" s="10">
        <v>42114</v>
      </c>
      <c r="AJ243" s="9">
        <f t="shared" si="40"/>
        <v>2.948447873082225</v>
      </c>
      <c r="AK243" s="46">
        <f t="shared" si="41"/>
        <v>1779.1210000000001</v>
      </c>
      <c r="AL243" s="46">
        <f t="shared" si="42"/>
        <v>1.1563022412646173E-3</v>
      </c>
      <c r="AM243" s="46">
        <f t="shared" si="42"/>
        <v>5.7179003349903113E-3</v>
      </c>
      <c r="AN243" s="23">
        <f t="shared" si="43"/>
        <v>-4.5615980937256939E-3</v>
      </c>
    </row>
    <row r="244" spans="2:40" x14ac:dyDescent="0.25">
      <c r="B244" s="11"/>
      <c r="C244" s="9"/>
      <c r="D244" s="9"/>
      <c r="F244" s="10">
        <v>42115</v>
      </c>
      <c r="G244">
        <v>1781.952</v>
      </c>
      <c r="U244" s="11"/>
      <c r="V244" s="9"/>
      <c r="W244" s="44"/>
      <c r="Y244" s="44"/>
      <c r="Z244" s="44"/>
      <c r="AB244" s="10">
        <v>42115</v>
      </c>
      <c r="AC244">
        <v>1781.952</v>
      </c>
      <c r="AD244" s="45">
        <f>MAX($AC$6:AC244)</f>
        <v>1786.58</v>
      </c>
      <c r="AE244" s="45">
        <f t="shared" si="44"/>
        <v>-2.5904241623661006E-3</v>
      </c>
      <c r="AF244" s="45">
        <f t="shared" si="45"/>
        <v>1.5912352223372839E-3</v>
      </c>
      <c r="AG244" s="45">
        <f t="shared" si="46"/>
        <v>2.5320295328067854E-6</v>
      </c>
      <c r="AI244" s="10">
        <v>42115</v>
      </c>
      <c r="AJ244" s="9">
        <f t="shared" si="40"/>
        <v>2.9663247690661811</v>
      </c>
      <c r="AK244" s="46">
        <f t="shared" si="41"/>
        <v>1781.952</v>
      </c>
      <c r="AL244" s="46">
        <f t="shared" si="42"/>
        <v>6.0631548372154231E-3</v>
      </c>
      <c r="AM244" s="46">
        <f t="shared" si="42"/>
        <v>1.5912352223372839E-3</v>
      </c>
      <c r="AN244" s="23">
        <f t="shared" si="43"/>
        <v>4.4719196148781393E-3</v>
      </c>
    </row>
    <row r="245" spans="2:40" x14ac:dyDescent="0.25">
      <c r="B245" s="11"/>
      <c r="C245" s="9"/>
      <c r="D245" s="9"/>
      <c r="F245" s="10">
        <v>42116</v>
      </c>
      <c r="G245">
        <v>1786.771</v>
      </c>
      <c r="U245" s="11"/>
      <c r="V245" s="9"/>
      <c r="W245" s="44"/>
      <c r="Y245" s="44"/>
      <c r="Z245" s="44"/>
      <c r="AB245" s="10">
        <v>42116</v>
      </c>
      <c r="AC245">
        <v>1786.771</v>
      </c>
      <c r="AD245" s="45">
        <f>MAX($AC$6:AC245)</f>
        <v>1786.771</v>
      </c>
      <c r="AE245" s="45">
        <f t="shared" si="44"/>
        <v>0</v>
      </c>
      <c r="AF245" s="45">
        <f t="shared" si="45"/>
        <v>2.7043377150450798E-3</v>
      </c>
      <c r="AG245" s="45">
        <f t="shared" si="46"/>
        <v>7.3134424770152432E-6</v>
      </c>
      <c r="AI245" s="10">
        <v>42116</v>
      </c>
      <c r="AJ245" s="9">
        <f t="shared" si="40"/>
        <v>2.9831643767836891</v>
      </c>
      <c r="AK245" s="46">
        <f t="shared" si="41"/>
        <v>1786.771</v>
      </c>
      <c r="AL245" s="46">
        <f t="shared" si="42"/>
        <v>5.6769265095706345E-3</v>
      </c>
      <c r="AM245" s="46">
        <f t="shared" si="42"/>
        <v>2.7043377150450798E-3</v>
      </c>
      <c r="AN245" s="23">
        <f t="shared" si="43"/>
        <v>2.9725887945255547E-3</v>
      </c>
    </row>
    <row r="246" spans="2:40" x14ac:dyDescent="0.25">
      <c r="B246" s="11"/>
      <c r="C246" s="9"/>
      <c r="D246" s="9"/>
      <c r="F246" s="10">
        <v>42117</v>
      </c>
      <c r="G246">
        <v>1792.3050000000001</v>
      </c>
      <c r="U246" s="11"/>
      <c r="V246" s="9"/>
      <c r="W246" s="44"/>
      <c r="Y246" s="44"/>
      <c r="Z246" s="44"/>
      <c r="AB246" s="10">
        <v>42117</v>
      </c>
      <c r="AC246">
        <v>1792.3050000000001</v>
      </c>
      <c r="AD246" s="45">
        <f>MAX($AC$6:AC246)</f>
        <v>1792.3050000000001</v>
      </c>
      <c r="AE246" s="45">
        <f t="shared" si="44"/>
        <v>0</v>
      </c>
      <c r="AF246" s="45">
        <f t="shared" si="45"/>
        <v>3.0972071966692827E-3</v>
      </c>
      <c r="AG246" s="45">
        <f t="shared" si="46"/>
        <v>9.5926924190999967E-6</v>
      </c>
      <c r="AI246" s="10">
        <v>42117</v>
      </c>
      <c r="AJ246" s="9">
        <f t="shared" si="40"/>
        <v>2.9391202649209713</v>
      </c>
      <c r="AK246" s="46">
        <f t="shared" si="41"/>
        <v>1792.3050000000001</v>
      </c>
      <c r="AL246" s="46">
        <f t="shared" si="42"/>
        <v>-1.4764225600670366E-2</v>
      </c>
      <c r="AM246" s="46">
        <f t="shared" si="42"/>
        <v>3.0972071966692827E-3</v>
      </c>
      <c r="AN246" s="23">
        <f t="shared" si="43"/>
        <v>-1.7861432797339649E-2</v>
      </c>
    </row>
    <row r="247" spans="2:40" x14ac:dyDescent="0.25">
      <c r="B247" s="11"/>
      <c r="C247" s="9"/>
      <c r="D247" s="9"/>
      <c r="F247" s="10">
        <v>42118</v>
      </c>
      <c r="G247">
        <v>1799.8630000000001</v>
      </c>
      <c r="U247" s="11"/>
      <c r="V247" s="9"/>
      <c r="W247" s="44"/>
      <c r="Y247" s="44"/>
      <c r="Z247" s="44"/>
      <c r="AB247" s="10">
        <v>42118</v>
      </c>
      <c r="AC247">
        <v>1799.8630000000001</v>
      </c>
      <c r="AD247" s="45">
        <f>MAX($AC$6:AC247)</f>
        <v>1799.8630000000001</v>
      </c>
      <c r="AE247" s="45">
        <f t="shared" si="44"/>
        <v>0</v>
      </c>
      <c r="AF247" s="45">
        <f t="shared" si="45"/>
        <v>4.2169162056682197E-3</v>
      </c>
      <c r="AG247" s="45">
        <f t="shared" si="46"/>
        <v>1.7782382285627254E-5</v>
      </c>
      <c r="AI247" s="10">
        <v>42118</v>
      </c>
      <c r="AJ247" s="9">
        <f t="shared" si="40"/>
        <v>2.9391202649209713</v>
      </c>
      <c r="AK247" s="46">
        <f t="shared" si="41"/>
        <v>1799.8630000000001</v>
      </c>
      <c r="AL247" s="46">
        <f t="shared" si="42"/>
        <v>0</v>
      </c>
      <c r="AM247" s="46">
        <f t="shared" si="42"/>
        <v>4.2169162056682197E-3</v>
      </c>
      <c r="AN247" s="23">
        <f t="shared" si="43"/>
        <v>-4.2169162056682197E-3</v>
      </c>
    </row>
    <row r="248" spans="2:40" x14ac:dyDescent="0.25">
      <c r="B248" s="11"/>
      <c r="C248" s="9"/>
      <c r="D248" s="9"/>
      <c r="F248" s="10">
        <v>42121</v>
      </c>
      <c r="G248">
        <v>1801.567</v>
      </c>
      <c r="U248" s="11"/>
      <c r="V248" s="9"/>
      <c r="W248" s="44"/>
      <c r="Y248" s="44"/>
      <c r="Z248" s="44"/>
      <c r="AB248" s="10">
        <v>42121</v>
      </c>
      <c r="AC248">
        <v>1801.567</v>
      </c>
      <c r="AD248" s="45">
        <f>MAX($AC$6:AC248)</f>
        <v>1801.567</v>
      </c>
      <c r="AE248" s="45">
        <f t="shared" si="44"/>
        <v>0</v>
      </c>
      <c r="AF248" s="45">
        <f t="shared" si="45"/>
        <v>9.4673872400274917E-4</v>
      </c>
      <c r="AG248" s="45">
        <f t="shared" si="46"/>
        <v>8.9631421152635367E-7</v>
      </c>
      <c r="AI248" s="10">
        <v>42121</v>
      </c>
      <c r="AJ248" s="9">
        <f t="shared" si="40"/>
        <v>2.9767912285395228</v>
      </c>
      <c r="AK248" s="46">
        <f t="shared" si="41"/>
        <v>1801.567</v>
      </c>
      <c r="AL248" s="46">
        <f t="shared" si="42"/>
        <v>1.281708818389049E-2</v>
      </c>
      <c r="AM248" s="46">
        <f t="shared" si="42"/>
        <v>9.4673872400274917E-4</v>
      </c>
      <c r="AN248" s="23">
        <f t="shared" si="43"/>
        <v>1.1870349459887741E-2</v>
      </c>
    </row>
    <row r="249" spans="2:40" x14ac:dyDescent="0.25">
      <c r="B249" s="11"/>
      <c r="C249" s="9"/>
      <c r="D249" s="9"/>
      <c r="F249" s="10">
        <v>42122</v>
      </c>
      <c r="G249">
        <v>1803.3869999999999</v>
      </c>
      <c r="U249" s="11"/>
      <c r="V249" s="9"/>
      <c r="W249" s="44"/>
      <c r="Y249" s="44"/>
      <c r="Z249" s="44"/>
      <c r="AB249" s="10">
        <v>42122</v>
      </c>
      <c r="AC249">
        <v>1803.3869999999999</v>
      </c>
      <c r="AD249" s="45">
        <f>MAX($AC$6:AC249)</f>
        <v>1803.3869999999999</v>
      </c>
      <c r="AE249" s="45">
        <f t="shared" si="44"/>
        <v>0</v>
      </c>
      <c r="AF249" s="45">
        <f t="shared" si="45"/>
        <v>1.0102316483371343E-3</v>
      </c>
      <c r="AG249" s="45">
        <f t="shared" si="46"/>
        <v>1.0205679833019635E-6</v>
      </c>
      <c r="AI249" s="10">
        <v>42122</v>
      </c>
      <c r="AJ249" s="9">
        <f t="shared" si="40"/>
        <v>3.0033279440509588</v>
      </c>
      <c r="AK249" s="46">
        <f t="shared" si="41"/>
        <v>1803.3869999999999</v>
      </c>
      <c r="AL249" s="46">
        <f t="shared" si="42"/>
        <v>8.9145369876864056E-3</v>
      </c>
      <c r="AM249" s="46">
        <f t="shared" si="42"/>
        <v>1.0102316483371343E-3</v>
      </c>
      <c r="AN249" s="23">
        <f t="shared" si="43"/>
        <v>7.9043053393492713E-3</v>
      </c>
    </row>
    <row r="250" spans="2:40" x14ac:dyDescent="0.25">
      <c r="B250" s="11"/>
      <c r="C250" s="9"/>
      <c r="D250" s="9"/>
      <c r="F250" s="10">
        <v>42123</v>
      </c>
      <c r="G250">
        <v>1795.875</v>
      </c>
      <c r="U250" s="11"/>
      <c r="V250" s="9"/>
      <c r="W250" s="44"/>
      <c r="Y250" s="44"/>
      <c r="Z250" s="44"/>
      <c r="AB250" s="10">
        <v>42123</v>
      </c>
      <c r="AC250">
        <v>1795.875</v>
      </c>
      <c r="AD250" s="45">
        <f>MAX($AC$6:AC250)</f>
        <v>1803.3869999999999</v>
      </c>
      <c r="AE250" s="45">
        <f t="shared" si="44"/>
        <v>-4.1654952597528494E-3</v>
      </c>
      <c r="AF250" s="45">
        <f t="shared" si="45"/>
        <v>-4.1654952597528494E-3</v>
      </c>
      <c r="AG250" s="45">
        <f t="shared" si="46"/>
        <v>1.7351350759023457E-5</v>
      </c>
      <c r="AI250" s="10">
        <v>42123</v>
      </c>
      <c r="AJ250" s="9">
        <f t="shared" si="40"/>
        <v>2.9871253062689997</v>
      </c>
      <c r="AK250" s="46">
        <f t="shared" si="41"/>
        <v>1795.875</v>
      </c>
      <c r="AL250" s="46">
        <f t="shared" si="42"/>
        <v>-5.3948946248288943E-3</v>
      </c>
      <c r="AM250" s="46">
        <f t="shared" si="42"/>
        <v>-4.1654952597528494E-3</v>
      </c>
      <c r="AN250" s="23">
        <f t="shared" si="43"/>
        <v>-1.2293993650760449E-3</v>
      </c>
    </row>
    <row r="251" spans="2:40" x14ac:dyDescent="0.25">
      <c r="B251" s="11"/>
      <c r="C251" s="9"/>
      <c r="D251" s="9"/>
      <c r="F251" s="10">
        <v>42124</v>
      </c>
      <c r="G251">
        <v>1778.4</v>
      </c>
      <c r="U251" s="11"/>
      <c r="V251" s="9"/>
      <c r="W251" s="44"/>
      <c r="Y251" s="44"/>
      <c r="Z251" s="44"/>
      <c r="AB251" s="10">
        <v>42124</v>
      </c>
      <c r="AC251">
        <v>1778.4</v>
      </c>
      <c r="AD251" s="45">
        <f>MAX($AC$6:AC251)</f>
        <v>1803.3869999999999</v>
      </c>
      <c r="AE251" s="45">
        <f t="shared" si="44"/>
        <v>-1.3855595055304204E-2</v>
      </c>
      <c r="AF251" s="45">
        <f t="shared" si="45"/>
        <v>-9.7306326999373471E-3</v>
      </c>
      <c r="AG251" s="45">
        <f t="shared" si="46"/>
        <v>9.4685212741089982E-5</v>
      </c>
      <c r="AI251" s="10">
        <v>42124</v>
      </c>
      <c r="AJ251" s="9">
        <f t="shared" si="40"/>
        <v>3.0120863105492899</v>
      </c>
      <c r="AK251" s="46">
        <f t="shared" si="41"/>
        <v>1778.4</v>
      </c>
      <c r="AL251" s="46">
        <f t="shared" si="42"/>
        <v>8.3561959144817788E-3</v>
      </c>
      <c r="AM251" s="46">
        <f t="shared" si="42"/>
        <v>-9.7306326999373471E-3</v>
      </c>
      <c r="AN251" s="23">
        <f t="shared" si="43"/>
        <v>1.8086828614419126E-2</v>
      </c>
    </row>
    <row r="252" spans="2:40" x14ac:dyDescent="0.25">
      <c r="B252" s="11"/>
      <c r="C252" s="9"/>
      <c r="D252" s="9"/>
      <c r="F252" s="10">
        <v>42125</v>
      </c>
      <c r="G252">
        <v>1787.4010000000001</v>
      </c>
      <c r="U252" s="11"/>
      <c r="V252" s="9"/>
      <c r="W252" s="44"/>
      <c r="Y252" s="44"/>
      <c r="Z252" s="44"/>
      <c r="AB252" s="10">
        <v>42125</v>
      </c>
      <c r="AC252">
        <v>1787.4010000000001</v>
      </c>
      <c r="AD252" s="45">
        <f>MAX($AC$6:AC252)</f>
        <v>1803.3869999999999</v>
      </c>
      <c r="AE252" s="45">
        <f t="shared" si="44"/>
        <v>-8.8644312063910213E-3</v>
      </c>
      <c r="AF252" s="45">
        <f t="shared" si="45"/>
        <v>5.0612910481331319E-3</v>
      </c>
      <c r="AG252" s="45">
        <f t="shared" si="46"/>
        <v>2.5616667073912577E-5</v>
      </c>
      <c r="AI252" s="10">
        <v>42125</v>
      </c>
      <c r="AJ252" s="9">
        <f t="shared" si="40"/>
        <v>3.0120863105492899</v>
      </c>
      <c r="AK252" s="46">
        <f t="shared" si="41"/>
        <v>1787.4010000000001</v>
      </c>
      <c r="AL252" s="46">
        <f t="shared" si="42"/>
        <v>0</v>
      </c>
      <c r="AM252" s="46">
        <f t="shared" si="42"/>
        <v>5.0612910481331319E-3</v>
      </c>
      <c r="AN252" s="23">
        <f t="shared" si="43"/>
        <v>-5.0612910481331319E-3</v>
      </c>
    </row>
    <row r="253" spans="2:40" x14ac:dyDescent="0.25">
      <c r="B253" s="11"/>
      <c r="C253" s="9"/>
      <c r="D253" s="9"/>
      <c r="F253" s="10">
        <v>42128</v>
      </c>
      <c r="G253">
        <v>1790.829</v>
      </c>
      <c r="U253" s="11"/>
      <c r="V253" s="9"/>
      <c r="W253" s="44"/>
      <c r="Y253" s="44"/>
      <c r="Z253" s="44"/>
      <c r="AB253" s="10">
        <v>42128</v>
      </c>
      <c r="AC253">
        <v>1790.829</v>
      </c>
      <c r="AD253" s="45">
        <f>MAX($AC$6:AC253)</f>
        <v>1803.3869999999999</v>
      </c>
      <c r="AE253" s="45">
        <f t="shared" si="44"/>
        <v>-6.9635635612322888E-3</v>
      </c>
      <c r="AF253" s="45">
        <f t="shared" si="45"/>
        <v>1.917868458169103E-3</v>
      </c>
      <c r="AG253" s="45">
        <f t="shared" si="46"/>
        <v>3.6782194228399324E-6</v>
      </c>
      <c r="AI253" s="10">
        <v>42128</v>
      </c>
      <c r="AJ253" s="9">
        <f t="shared" si="40"/>
        <v>2.9024379173265209</v>
      </c>
      <c r="AK253" s="46">
        <f t="shared" si="41"/>
        <v>1790.829</v>
      </c>
      <c r="AL253" s="46">
        <f t="shared" si="42"/>
        <v>-3.6402805868724686E-2</v>
      </c>
      <c r="AM253" s="46">
        <f t="shared" si="42"/>
        <v>1.917868458169103E-3</v>
      </c>
      <c r="AN253" s="23">
        <f t="shared" si="43"/>
        <v>-3.8320674326893789E-2</v>
      </c>
    </row>
    <row r="254" spans="2:40" x14ac:dyDescent="0.25">
      <c r="B254" s="11"/>
      <c r="C254" s="9"/>
      <c r="D254" s="9"/>
      <c r="F254" s="10">
        <v>42129</v>
      </c>
      <c r="G254">
        <v>1773.415</v>
      </c>
      <c r="U254" s="11"/>
      <c r="V254" s="9"/>
      <c r="W254" s="44"/>
      <c r="Y254" s="44"/>
      <c r="Z254" s="44"/>
      <c r="AB254" s="10">
        <v>42129</v>
      </c>
      <c r="AC254">
        <v>1773.415</v>
      </c>
      <c r="AD254" s="45">
        <f>MAX($AC$6:AC254)</f>
        <v>1803.3869999999999</v>
      </c>
      <c r="AE254" s="45">
        <f t="shared" si="44"/>
        <v>-1.6619838115723318E-2</v>
      </c>
      <c r="AF254" s="45">
        <f t="shared" si="45"/>
        <v>-9.7239881641407733E-3</v>
      </c>
      <c r="AG254" s="45">
        <f t="shared" si="46"/>
        <v>9.4555945816349846E-5</v>
      </c>
      <c r="AI254" s="10">
        <v>42129</v>
      </c>
      <c r="AJ254" s="9">
        <f t="shared" si="40"/>
        <v>2.9045667517509988</v>
      </c>
      <c r="AK254" s="46">
        <f t="shared" si="41"/>
        <v>1773.415</v>
      </c>
      <c r="AL254" s="46">
        <f t="shared" si="42"/>
        <v>7.3346424113651665E-4</v>
      </c>
      <c r="AM254" s="46">
        <f t="shared" si="42"/>
        <v>-9.7239881641407733E-3</v>
      </c>
      <c r="AN254" s="23">
        <f t="shared" si="43"/>
        <v>1.045745240527729E-2</v>
      </c>
    </row>
    <row r="255" spans="2:40" x14ac:dyDescent="0.25">
      <c r="B255" s="11"/>
      <c r="C255" s="9"/>
      <c r="D255" s="9"/>
      <c r="F255" s="10">
        <v>42130</v>
      </c>
      <c r="G255">
        <v>1772.8240000000001</v>
      </c>
      <c r="U255" s="11"/>
      <c r="V255" s="9"/>
      <c r="W255" s="44"/>
      <c r="Y255" s="44"/>
      <c r="Z255" s="44"/>
      <c r="AB255" s="10">
        <v>42130</v>
      </c>
      <c r="AC255">
        <v>1772.8240000000001</v>
      </c>
      <c r="AD255" s="45">
        <f>MAX($AC$6:AC255)</f>
        <v>1803.3869999999999</v>
      </c>
      <c r="AE255" s="45">
        <f t="shared" si="44"/>
        <v>-1.6947554795504138E-2</v>
      </c>
      <c r="AF255" s="45">
        <f t="shared" si="45"/>
        <v>-3.332553294067564E-4</v>
      </c>
      <c r="AG255" s="45">
        <f t="shared" si="46"/>
        <v>1.1105911457800572E-7</v>
      </c>
      <c r="AI255" s="10">
        <v>42130</v>
      </c>
      <c r="AJ255" s="9">
        <f t="shared" si="40"/>
        <v>2.899982519912049</v>
      </c>
      <c r="AK255" s="46">
        <f t="shared" si="41"/>
        <v>1772.8240000000001</v>
      </c>
      <c r="AL255" s="46">
        <f t="shared" si="42"/>
        <v>-1.578284209232339E-3</v>
      </c>
      <c r="AM255" s="46">
        <f t="shared" si="42"/>
        <v>-3.332553294067564E-4</v>
      </c>
      <c r="AN255" s="23">
        <f t="shared" si="43"/>
        <v>-1.2450288798255826E-3</v>
      </c>
    </row>
    <row r="256" spans="2:40" x14ac:dyDescent="0.25">
      <c r="B256" s="11"/>
      <c r="C256" s="9"/>
      <c r="D256" s="9"/>
      <c r="F256" s="10">
        <v>42131</v>
      </c>
      <c r="G256">
        <v>1769.2460000000001</v>
      </c>
      <c r="U256" s="11"/>
      <c r="V256" s="9"/>
      <c r="W256" s="44"/>
      <c r="Y256" s="44"/>
      <c r="Z256" s="44"/>
      <c r="AB256" s="10">
        <v>42131</v>
      </c>
      <c r="AC256">
        <v>1769.2460000000001</v>
      </c>
      <c r="AD256" s="45">
        <f>MAX($AC$6:AC256)</f>
        <v>1803.3869999999999</v>
      </c>
      <c r="AE256" s="45">
        <f t="shared" si="44"/>
        <v>-1.8931599262942411E-2</v>
      </c>
      <c r="AF256" s="45">
        <f t="shared" si="45"/>
        <v>-2.0182488504216778E-3</v>
      </c>
      <c r="AG256" s="45">
        <f t="shared" si="46"/>
        <v>4.073328422228424E-6</v>
      </c>
      <c r="AI256" s="10">
        <v>42131</v>
      </c>
      <c r="AJ256" s="9">
        <f t="shared" si="40"/>
        <v>2.9123225626241855</v>
      </c>
      <c r="AK256" s="46">
        <f t="shared" si="41"/>
        <v>1769.2460000000001</v>
      </c>
      <c r="AL256" s="46">
        <f t="shared" si="42"/>
        <v>4.2552127909070148E-3</v>
      </c>
      <c r="AM256" s="46">
        <f t="shared" si="42"/>
        <v>-2.0182488504216778E-3</v>
      </c>
      <c r="AN256" s="23">
        <f t="shared" si="43"/>
        <v>6.2734616413286926E-3</v>
      </c>
    </row>
    <row r="257" spans="2:40" x14ac:dyDescent="0.25">
      <c r="B257" s="11"/>
      <c r="C257" s="9"/>
      <c r="D257" s="9"/>
      <c r="F257" s="10">
        <v>42132</v>
      </c>
      <c r="G257">
        <v>1794.7</v>
      </c>
      <c r="U257" s="11"/>
      <c r="V257" s="9"/>
      <c r="W257" s="44"/>
      <c r="Y257" s="44"/>
      <c r="Z257" s="44"/>
      <c r="AB257" s="10">
        <v>42132</v>
      </c>
      <c r="AC257">
        <v>1794.7</v>
      </c>
      <c r="AD257" s="45">
        <f>MAX($AC$6:AC257)</f>
        <v>1803.3869999999999</v>
      </c>
      <c r="AE257" s="45">
        <f t="shared" si="44"/>
        <v>-4.8170470342748795E-3</v>
      </c>
      <c r="AF257" s="45">
        <f t="shared" si="45"/>
        <v>1.4386919625648309E-2</v>
      </c>
      <c r="AG257" s="45">
        <f t="shared" si="46"/>
        <v>2.0698345631486447E-4</v>
      </c>
      <c r="AI257" s="10">
        <v>42132</v>
      </c>
      <c r="AJ257" s="9">
        <f t="shared" si="40"/>
        <v>2.9123225626241855</v>
      </c>
      <c r="AK257" s="46">
        <f t="shared" si="41"/>
        <v>1794.7</v>
      </c>
      <c r="AL257" s="46">
        <f t="shared" si="42"/>
        <v>0</v>
      </c>
      <c r="AM257" s="46">
        <f t="shared" si="42"/>
        <v>1.4386919625648309E-2</v>
      </c>
      <c r="AN257" s="23">
        <f t="shared" si="43"/>
        <v>-1.4386919625648309E-2</v>
      </c>
    </row>
    <row r="258" spans="2:40" x14ac:dyDescent="0.25">
      <c r="B258" s="11"/>
      <c r="C258" s="9"/>
      <c r="D258" s="9"/>
      <c r="F258" s="10">
        <v>42135</v>
      </c>
      <c r="G258">
        <v>1789.09</v>
      </c>
      <c r="U258" s="11"/>
      <c r="V258" s="9"/>
      <c r="W258" s="44"/>
      <c r="Y258" s="44"/>
      <c r="Z258" s="44"/>
      <c r="AB258" s="10">
        <v>42135</v>
      </c>
      <c r="AC258">
        <v>1789.09</v>
      </c>
      <c r="AD258" s="45">
        <f>MAX($AC$6:AC258)</f>
        <v>1803.3869999999999</v>
      </c>
      <c r="AE258" s="45">
        <f t="shared" si="44"/>
        <v>-7.9278601875248933E-3</v>
      </c>
      <c r="AF258" s="45">
        <f t="shared" si="45"/>
        <v>-3.1258706190450125E-3</v>
      </c>
      <c r="AG258" s="45">
        <f t="shared" si="46"/>
        <v>9.77106712700885E-6</v>
      </c>
      <c r="AI258" s="10">
        <v>42135</v>
      </c>
      <c r="AJ258" s="9">
        <f t="shared" si="40"/>
        <v>2.9241816093636164</v>
      </c>
      <c r="AK258" s="46">
        <f t="shared" si="41"/>
        <v>1789.09</v>
      </c>
      <c r="AL258" s="46">
        <f t="shared" si="42"/>
        <v>4.0720237832259087E-3</v>
      </c>
      <c r="AM258" s="46">
        <f t="shared" si="42"/>
        <v>-3.1258706190450125E-3</v>
      </c>
      <c r="AN258" s="23">
        <f t="shared" si="43"/>
        <v>7.1978944022709213E-3</v>
      </c>
    </row>
    <row r="259" spans="2:40" x14ac:dyDescent="0.25">
      <c r="B259" s="11"/>
      <c r="C259" s="9"/>
      <c r="D259" s="9"/>
      <c r="F259" s="10">
        <v>42136</v>
      </c>
      <c r="G259">
        <v>1784.912</v>
      </c>
      <c r="U259" s="11"/>
      <c r="V259" s="9"/>
      <c r="W259" s="44"/>
      <c r="Y259" s="44"/>
      <c r="Z259" s="44"/>
      <c r="AB259" s="10">
        <v>42136</v>
      </c>
      <c r="AC259">
        <v>1784.912</v>
      </c>
      <c r="AD259" s="45">
        <f>MAX($AC$6:AC259)</f>
        <v>1803.3869999999999</v>
      </c>
      <c r="AE259" s="45">
        <f t="shared" si="44"/>
        <v>-1.0244611944080773E-2</v>
      </c>
      <c r="AF259" s="45">
        <f t="shared" si="45"/>
        <v>-2.3352654142607676E-3</v>
      </c>
      <c r="AG259" s="45">
        <f t="shared" si="46"/>
        <v>5.4534645550425149E-6</v>
      </c>
      <c r="AI259" s="10">
        <v>42136</v>
      </c>
      <c r="AJ259" s="9">
        <f t="shared" si="40"/>
        <v>2.925779742884945</v>
      </c>
      <c r="AK259" s="46">
        <f t="shared" si="41"/>
        <v>1784.912</v>
      </c>
      <c r="AL259" s="46">
        <f t="shared" si="42"/>
        <v>5.4652334732252505E-4</v>
      </c>
      <c r="AM259" s="46">
        <f t="shared" si="42"/>
        <v>-2.3352654142607676E-3</v>
      </c>
      <c r="AN259" s="23">
        <f t="shared" si="43"/>
        <v>2.8817887615832927E-3</v>
      </c>
    </row>
    <row r="260" spans="2:40" x14ac:dyDescent="0.25">
      <c r="B260" s="11"/>
      <c r="C260" s="9"/>
      <c r="D260" s="9"/>
      <c r="F260" s="10">
        <v>42137</v>
      </c>
      <c r="G260">
        <v>1789.9659999999999</v>
      </c>
      <c r="U260" s="11"/>
      <c r="V260" s="9"/>
      <c r="W260" s="44"/>
      <c r="Y260" s="44"/>
      <c r="Z260" s="44"/>
      <c r="AB260" s="10">
        <v>42137</v>
      </c>
      <c r="AC260">
        <v>1789.9659999999999</v>
      </c>
      <c r="AD260" s="45">
        <f>MAX($AC$6:AC260)</f>
        <v>1803.3869999999999</v>
      </c>
      <c r="AE260" s="45">
        <f t="shared" si="44"/>
        <v>-7.4421075454131902E-3</v>
      </c>
      <c r="AF260" s="45">
        <f t="shared" si="45"/>
        <v>2.8315121417750166E-3</v>
      </c>
      <c r="AG260" s="45">
        <f t="shared" si="46"/>
        <v>8.0174610090193414E-6</v>
      </c>
      <c r="AI260" s="10">
        <v>42137</v>
      </c>
      <c r="AJ260" s="9">
        <f t="shared" si="40"/>
        <v>2.9122950244257053</v>
      </c>
      <c r="AK260" s="46">
        <f t="shared" si="41"/>
        <v>1789.9659999999999</v>
      </c>
      <c r="AL260" s="46">
        <f t="shared" si="42"/>
        <v>-4.6089315137383124E-3</v>
      </c>
      <c r="AM260" s="46">
        <f t="shared" si="42"/>
        <v>2.8315121417750166E-3</v>
      </c>
      <c r="AN260" s="23">
        <f t="shared" si="43"/>
        <v>-7.4404436555133291E-3</v>
      </c>
    </row>
    <row r="261" spans="2:40" x14ac:dyDescent="0.25">
      <c r="B261" s="11"/>
      <c r="C261" s="9"/>
      <c r="D261" s="9"/>
      <c r="F261" s="10">
        <v>42138</v>
      </c>
      <c r="G261">
        <v>1803.415</v>
      </c>
      <c r="U261" s="11"/>
      <c r="V261" s="9"/>
      <c r="W261" s="44"/>
      <c r="Y261" s="44"/>
      <c r="Z261" s="44"/>
      <c r="AB261" s="10">
        <v>42138</v>
      </c>
      <c r="AC261">
        <v>1803.415</v>
      </c>
      <c r="AD261" s="45">
        <f>MAX($AC$6:AC261)</f>
        <v>1803.415</v>
      </c>
      <c r="AE261" s="45">
        <f t="shared" si="44"/>
        <v>0</v>
      </c>
      <c r="AF261" s="45">
        <f t="shared" si="45"/>
        <v>7.5135505367140976E-3</v>
      </c>
      <c r="AG261" s="45">
        <f t="shared" si="46"/>
        <v>5.6453441667756706E-5</v>
      </c>
      <c r="AI261" s="10">
        <v>42138</v>
      </c>
      <c r="AJ261" s="9">
        <f t="shared" si="40"/>
        <v>2.9435196815542359</v>
      </c>
      <c r="AK261" s="46">
        <f t="shared" si="41"/>
        <v>1803.415</v>
      </c>
      <c r="AL261" s="46">
        <f t="shared" si="42"/>
        <v>1.0721666886989834E-2</v>
      </c>
      <c r="AM261" s="46">
        <f t="shared" si="42"/>
        <v>7.5135505367140976E-3</v>
      </c>
      <c r="AN261" s="23">
        <f t="shared" si="43"/>
        <v>3.2081163502757359E-3</v>
      </c>
    </row>
    <row r="262" spans="2:40" x14ac:dyDescent="0.25">
      <c r="B262" s="11"/>
      <c r="C262" s="9"/>
      <c r="D262" s="9"/>
      <c r="F262" s="10">
        <v>42139</v>
      </c>
      <c r="G262">
        <v>1807.0609999999999</v>
      </c>
      <c r="U262" s="11"/>
      <c r="V262" s="9"/>
      <c r="W262" s="44"/>
      <c r="Y262" s="44"/>
      <c r="Z262" s="44"/>
      <c r="AB262" s="10">
        <v>42139</v>
      </c>
      <c r="AC262">
        <v>1807.0609999999999</v>
      </c>
      <c r="AD262" s="45">
        <f>MAX($AC$6:AC262)</f>
        <v>1807.0609999999999</v>
      </c>
      <c r="AE262" s="45">
        <f t="shared" si="44"/>
        <v>0</v>
      </c>
      <c r="AF262" s="45">
        <f t="shared" si="45"/>
        <v>2.021719903627206E-3</v>
      </c>
      <c r="AG262" s="45">
        <f t="shared" si="46"/>
        <v>4.0873513687223995E-6</v>
      </c>
      <c r="AI262" s="10">
        <v>42139</v>
      </c>
      <c r="AJ262" s="9">
        <f t="shared" si="40"/>
        <v>2.9435196815542359</v>
      </c>
      <c r="AK262" s="46">
        <f t="shared" si="41"/>
        <v>1807.0609999999999</v>
      </c>
      <c r="AL262" s="46">
        <f t="shared" si="42"/>
        <v>0</v>
      </c>
      <c r="AM262" s="46">
        <f t="shared" si="42"/>
        <v>2.021719903627206E-3</v>
      </c>
      <c r="AN262" s="23">
        <f t="shared" si="43"/>
        <v>-2.021719903627206E-3</v>
      </c>
    </row>
    <row r="263" spans="2:40" x14ac:dyDescent="0.25">
      <c r="B263" s="11"/>
      <c r="C263" s="9"/>
      <c r="D263" s="9"/>
      <c r="F263" s="10">
        <v>42142</v>
      </c>
      <c r="G263">
        <v>1808.7280000000001</v>
      </c>
      <c r="U263" s="11"/>
      <c r="V263" s="9"/>
      <c r="W263" s="44"/>
      <c r="Y263" s="44"/>
      <c r="Z263" s="44"/>
      <c r="AB263" s="10">
        <v>42142</v>
      </c>
      <c r="AC263">
        <v>1808.7280000000001</v>
      </c>
      <c r="AD263" s="45">
        <f>MAX($AC$6:AC263)</f>
        <v>1808.7280000000001</v>
      </c>
      <c r="AE263" s="45">
        <f t="shared" si="44"/>
        <v>0</v>
      </c>
      <c r="AF263" s="45">
        <f t="shared" si="45"/>
        <v>9.224923785084993E-4</v>
      </c>
      <c r="AG263" s="45">
        <f t="shared" si="46"/>
        <v>8.5099218840626836E-7</v>
      </c>
      <c r="AI263" s="10">
        <v>42142</v>
      </c>
      <c r="AJ263" s="9">
        <f t="shared" ref="AJ263:AJ323" si="47">VLOOKUP(AI263,$U$6:$V$266,2,TRUE)</f>
        <v>2.9554763709056133</v>
      </c>
      <c r="AK263" s="46">
        <f t="shared" ref="AK263:AK323" si="48">VLOOKUP(AI263,$AB$6:$AC$266,2,TRUE)</f>
        <v>1808.7280000000001</v>
      </c>
      <c r="AL263" s="46">
        <f t="shared" si="42"/>
        <v>4.0620381872438216E-3</v>
      </c>
      <c r="AM263" s="46">
        <f t="shared" si="42"/>
        <v>9.224923785084993E-4</v>
      </c>
      <c r="AN263" s="23">
        <f t="shared" si="43"/>
        <v>3.1395458087353223E-3</v>
      </c>
    </row>
    <row r="264" spans="2:40" x14ac:dyDescent="0.25">
      <c r="B264" s="11"/>
      <c r="C264" s="9"/>
      <c r="D264" s="9"/>
      <c r="F264" s="10">
        <v>42143</v>
      </c>
      <c r="G264">
        <v>1803.7170000000001</v>
      </c>
      <c r="U264" s="11"/>
      <c r="V264" s="9"/>
      <c r="W264" s="44"/>
      <c r="Y264" s="44"/>
      <c r="Z264" s="44"/>
      <c r="AB264" s="10">
        <v>42143</v>
      </c>
      <c r="AC264">
        <v>1803.7170000000001</v>
      </c>
      <c r="AD264" s="45">
        <f>MAX($AC$6:AC264)</f>
        <v>1808.7280000000001</v>
      </c>
      <c r="AE264" s="45">
        <f t="shared" si="44"/>
        <v>-2.7704552591655274E-3</v>
      </c>
      <c r="AF264" s="45">
        <f t="shared" si="45"/>
        <v>-2.7704552591655274E-3</v>
      </c>
      <c r="AG264" s="45">
        <f t="shared" si="46"/>
        <v>7.6754223430379298E-6</v>
      </c>
      <c r="AI264" s="10">
        <v>42143</v>
      </c>
      <c r="AJ264" s="9">
        <f t="shared" si="47"/>
        <v>2.9955553959487595</v>
      </c>
      <c r="AK264" s="46">
        <f t="shared" si="48"/>
        <v>1803.7170000000001</v>
      </c>
      <c r="AL264" s="46">
        <f t="shared" ref="AL264:AM323" si="49">AJ264/AJ263-1</f>
        <v>1.356093570488115E-2</v>
      </c>
      <c r="AM264" s="46">
        <f t="shared" si="49"/>
        <v>-2.7704552591655274E-3</v>
      </c>
      <c r="AN264" s="23">
        <f t="shared" ref="AN264:AN323" si="50">AL264-AM264</f>
        <v>1.6331390964046677E-2</v>
      </c>
    </row>
    <row r="265" spans="2:40" x14ac:dyDescent="0.25">
      <c r="B265" s="11"/>
      <c r="C265" s="9"/>
      <c r="D265" s="9"/>
      <c r="F265" s="10">
        <v>42144</v>
      </c>
      <c r="G265">
        <v>1803.951</v>
      </c>
      <c r="U265" s="11"/>
      <c r="V265" s="9"/>
      <c r="W265" s="44"/>
      <c r="Y265" s="44"/>
      <c r="Z265" s="44"/>
      <c r="AB265" s="10">
        <v>42144</v>
      </c>
      <c r="AC265">
        <v>1803.951</v>
      </c>
      <c r="AD265" s="45">
        <f>MAX($AC$6:AC265)</f>
        <v>1808.7280000000001</v>
      </c>
      <c r="AE265" s="45">
        <f t="shared" si="44"/>
        <v>-2.6410825729462628E-3</v>
      </c>
      <c r="AF265" s="45">
        <f t="shared" si="45"/>
        <v>1.2973210320676998E-4</v>
      </c>
      <c r="AG265" s="45">
        <f t="shared" si="46"/>
        <v>1.6830418602452018E-8</v>
      </c>
      <c r="AI265" s="10">
        <v>42144</v>
      </c>
      <c r="AJ265" s="9">
        <f t="shared" si="47"/>
        <v>2.968605176952146</v>
      </c>
      <c r="AK265" s="46">
        <f t="shared" si="48"/>
        <v>1803.951</v>
      </c>
      <c r="AL265" s="46">
        <f t="shared" si="49"/>
        <v>-8.9967353076032541E-3</v>
      </c>
      <c r="AM265" s="46">
        <f t="shared" si="49"/>
        <v>1.2973210320676998E-4</v>
      </c>
      <c r="AN265" s="23">
        <f t="shared" si="50"/>
        <v>-9.1264674108100241E-3</v>
      </c>
    </row>
    <row r="266" spans="2:40" x14ac:dyDescent="0.25">
      <c r="B266" s="11"/>
      <c r="C266" s="9"/>
      <c r="D266" s="9"/>
      <c r="F266" s="10">
        <v>42145</v>
      </c>
      <c r="G266">
        <v>1810.8409999999999</v>
      </c>
      <c r="U266" s="11"/>
      <c r="V266" s="9"/>
      <c r="W266" s="44"/>
      <c r="Y266" s="44"/>
      <c r="Z266" s="44"/>
      <c r="AB266" s="10">
        <v>42145</v>
      </c>
      <c r="AC266">
        <v>1810.8409999999999</v>
      </c>
      <c r="AD266" s="45">
        <f>MAX($AC$6:AC266)</f>
        <v>1810.8409999999999</v>
      </c>
      <c r="AE266" s="45">
        <f t="shared" si="44"/>
        <v>0</v>
      </c>
      <c r="AF266" s="45">
        <f t="shared" si="45"/>
        <v>3.8193942074922216E-3</v>
      </c>
      <c r="AG266" s="45">
        <f t="shared" si="46"/>
        <v>1.4587772112225135E-5</v>
      </c>
      <c r="AI266" s="10">
        <v>42145</v>
      </c>
      <c r="AJ266" s="9">
        <f t="shared" si="47"/>
        <v>2.9839098356503166</v>
      </c>
      <c r="AK266" s="46">
        <f t="shared" si="48"/>
        <v>1810.8409999999999</v>
      </c>
      <c r="AL266" s="46">
        <f t="shared" si="49"/>
        <v>5.1555049546481158E-3</v>
      </c>
      <c r="AM266" s="46">
        <f t="shared" si="49"/>
        <v>3.8193942074922216E-3</v>
      </c>
      <c r="AN266" s="23">
        <f t="shared" si="50"/>
        <v>1.3361107471558942E-3</v>
      </c>
    </row>
    <row r="267" spans="2:40" x14ac:dyDescent="0.25">
      <c r="F267" s="10">
        <v>42146</v>
      </c>
      <c r="G267">
        <v>1803.5039999999999</v>
      </c>
      <c r="AB267" s="10">
        <v>42146</v>
      </c>
      <c r="AC267">
        <v>1803.5039999999999</v>
      </c>
      <c r="AD267" s="45">
        <f>MAX($AC$6:AC267)</f>
        <v>1810.8409999999999</v>
      </c>
      <c r="AE267" s="45">
        <f t="shared" ref="AE267:AE323" si="51">AC267/AD267-1</f>
        <v>-4.0517085707690859E-3</v>
      </c>
      <c r="AF267" s="45">
        <f t="shared" ref="AF267:AF323" si="52">AC267/AC266-1</f>
        <v>-4.0517085707690859E-3</v>
      </c>
      <c r="AG267" s="45">
        <f t="shared" ref="AG267:AG323" si="53">AF267^2</f>
        <v>1.6416342342443669E-5</v>
      </c>
      <c r="AI267" s="10">
        <v>42146</v>
      </c>
      <c r="AJ267" s="9">
        <f t="shared" si="47"/>
        <v>2.9839098356503166</v>
      </c>
      <c r="AK267" s="46">
        <f t="shared" si="48"/>
        <v>1810.8409999999999</v>
      </c>
      <c r="AL267" s="46">
        <f t="shared" si="49"/>
        <v>0</v>
      </c>
      <c r="AM267" s="46">
        <f t="shared" si="49"/>
        <v>0</v>
      </c>
      <c r="AN267" s="23">
        <f t="shared" si="50"/>
        <v>0</v>
      </c>
    </row>
    <row r="268" spans="2:40" x14ac:dyDescent="0.25">
      <c r="F268" s="10">
        <v>42149</v>
      </c>
      <c r="G268">
        <v>1803.819</v>
      </c>
      <c r="AB268" s="10">
        <v>42149</v>
      </c>
      <c r="AC268">
        <v>1803.819</v>
      </c>
      <c r="AD268" s="45">
        <f>MAX($AC$6:AC268)</f>
        <v>1810.8409999999999</v>
      </c>
      <c r="AE268" s="45">
        <f t="shared" si="51"/>
        <v>-3.8777562469592963E-3</v>
      </c>
      <c r="AF268" s="45">
        <f t="shared" si="52"/>
        <v>1.7465999520926978E-4</v>
      </c>
      <c r="AG268" s="45">
        <f t="shared" si="53"/>
        <v>3.0506113926502142E-8</v>
      </c>
      <c r="AI268" s="10">
        <v>42149</v>
      </c>
      <c r="AJ268" s="9">
        <f t="shared" si="47"/>
        <v>2.9571217152986797</v>
      </c>
      <c r="AK268" s="46">
        <f t="shared" si="48"/>
        <v>1810.8409999999999</v>
      </c>
      <c r="AL268" s="46">
        <f t="shared" si="49"/>
        <v>-8.9775233928268694E-3</v>
      </c>
      <c r="AM268" s="46">
        <f t="shared" si="49"/>
        <v>0</v>
      </c>
      <c r="AN268" s="23">
        <f t="shared" si="50"/>
        <v>-8.9775233928268694E-3</v>
      </c>
    </row>
    <row r="269" spans="2:40" x14ac:dyDescent="0.25">
      <c r="F269" s="10">
        <v>42150</v>
      </c>
      <c r="G269">
        <v>1781.1389999999999</v>
      </c>
      <c r="AB269" s="10">
        <v>42150</v>
      </c>
      <c r="AC269">
        <v>1781.1389999999999</v>
      </c>
      <c r="AD269" s="45">
        <f>MAX($AC$6:AC269)</f>
        <v>1810.8409999999999</v>
      </c>
      <c r="AE269" s="45">
        <f t="shared" si="51"/>
        <v>-1.6402323561262366E-2</v>
      </c>
      <c r="AF269" s="45">
        <f t="shared" si="52"/>
        <v>-1.2573323598431996E-2</v>
      </c>
      <c r="AG269" s="45">
        <f t="shared" si="53"/>
        <v>1.580884663108869E-4</v>
      </c>
      <c r="AI269" s="10">
        <v>42150</v>
      </c>
      <c r="AJ269" s="9">
        <f t="shared" si="47"/>
        <v>2.9646375714089257</v>
      </c>
      <c r="AK269" s="46">
        <f t="shared" si="48"/>
        <v>1810.8409999999999</v>
      </c>
      <c r="AL269" s="46">
        <f t="shared" si="49"/>
        <v>2.5416120247478968E-3</v>
      </c>
      <c r="AM269" s="46">
        <f t="shared" si="49"/>
        <v>0</v>
      </c>
      <c r="AN269" s="23">
        <f t="shared" si="50"/>
        <v>2.5416120247478968E-3</v>
      </c>
    </row>
    <row r="270" spans="2:40" x14ac:dyDescent="0.25">
      <c r="F270" s="10">
        <v>42151</v>
      </c>
      <c r="G270">
        <v>1793.604</v>
      </c>
      <c r="AB270" s="10">
        <v>42151</v>
      </c>
      <c r="AC270">
        <v>1793.604</v>
      </c>
      <c r="AD270" s="45">
        <f>MAX($AC$6:AC270)</f>
        <v>1810.8409999999999</v>
      </c>
      <c r="AE270" s="45">
        <f t="shared" si="51"/>
        <v>-9.5187816047901386E-3</v>
      </c>
      <c r="AF270" s="45">
        <f t="shared" si="52"/>
        <v>6.9983308433536617E-3</v>
      </c>
      <c r="AG270" s="45">
        <f t="shared" si="53"/>
        <v>4.8976634593035177E-5</v>
      </c>
      <c r="AI270" s="10">
        <v>42151</v>
      </c>
      <c r="AJ270" s="9">
        <f t="shared" si="47"/>
        <v>2.92339569907978</v>
      </c>
      <c r="AK270" s="46">
        <f t="shared" si="48"/>
        <v>1810.8409999999999</v>
      </c>
      <c r="AL270" s="46">
        <f t="shared" si="49"/>
        <v>-1.3911269534894855E-2</v>
      </c>
      <c r="AM270" s="46">
        <f t="shared" si="49"/>
        <v>0</v>
      </c>
      <c r="AN270" s="23">
        <f t="shared" si="50"/>
        <v>-1.3911269534894855E-2</v>
      </c>
    </row>
    <row r="271" spans="2:40" x14ac:dyDescent="0.25">
      <c r="F271" s="10">
        <v>42152</v>
      </c>
      <c r="G271">
        <v>1791.345</v>
      </c>
      <c r="AB271" s="10">
        <v>42152</v>
      </c>
      <c r="AC271">
        <v>1791.345</v>
      </c>
      <c r="AD271" s="45">
        <f>MAX($AC$6:AC271)</f>
        <v>1810.8409999999999</v>
      </c>
      <c r="AE271" s="45">
        <f t="shared" si="51"/>
        <v>-1.0766268269825963E-2</v>
      </c>
      <c r="AF271" s="45">
        <f t="shared" si="52"/>
        <v>-1.2594753356928168E-3</v>
      </c>
      <c r="AG271" s="45">
        <f t="shared" si="53"/>
        <v>1.5862781212185335E-6</v>
      </c>
      <c r="AI271" s="10">
        <v>42152</v>
      </c>
      <c r="AJ271" s="9">
        <f t="shared" si="47"/>
        <v>2.8828415245556767</v>
      </c>
      <c r="AK271" s="46">
        <f t="shared" si="48"/>
        <v>1810.8409999999999</v>
      </c>
      <c r="AL271" s="46">
        <f t="shared" si="49"/>
        <v>-1.3872283706536481E-2</v>
      </c>
      <c r="AM271" s="46">
        <f t="shared" si="49"/>
        <v>0</v>
      </c>
      <c r="AN271" s="23">
        <f t="shared" si="50"/>
        <v>-1.3872283706536481E-2</v>
      </c>
    </row>
    <row r="272" spans="2:40" x14ac:dyDescent="0.25">
      <c r="F272" s="10">
        <v>42153</v>
      </c>
      <c r="G272">
        <v>1779.307</v>
      </c>
      <c r="AB272" s="10">
        <v>42153</v>
      </c>
      <c r="AC272">
        <v>1779.307</v>
      </c>
      <c r="AD272" s="45">
        <f>MAX($AC$6:AC272)</f>
        <v>1810.8409999999999</v>
      </c>
      <c r="AE272" s="45">
        <f t="shared" si="51"/>
        <v>-1.7414008187355945E-2</v>
      </c>
      <c r="AF272" s="45">
        <f t="shared" si="52"/>
        <v>-6.7200902115449601E-3</v>
      </c>
      <c r="AG272" s="45">
        <f t="shared" si="53"/>
        <v>4.5159612451302386E-5</v>
      </c>
      <c r="AI272" s="10">
        <v>42153</v>
      </c>
      <c r="AJ272" s="9">
        <f t="shared" si="47"/>
        <v>2.8828415245556767</v>
      </c>
      <c r="AK272" s="46">
        <f t="shared" si="48"/>
        <v>1810.8409999999999</v>
      </c>
      <c r="AL272" s="46">
        <f t="shared" si="49"/>
        <v>0</v>
      </c>
      <c r="AM272" s="46">
        <f t="shared" si="49"/>
        <v>0</v>
      </c>
      <c r="AN272" s="23">
        <f t="shared" si="50"/>
        <v>0</v>
      </c>
    </row>
    <row r="273" spans="6:40" x14ac:dyDescent="0.25">
      <c r="F273" s="10">
        <v>42156</v>
      </c>
      <c r="G273">
        <v>1778.2850000000001</v>
      </c>
      <c r="AB273" s="10">
        <v>42156</v>
      </c>
      <c r="AC273">
        <v>1778.2850000000001</v>
      </c>
      <c r="AD273" s="45">
        <f>MAX($AC$6:AC273)</f>
        <v>1810.8409999999999</v>
      </c>
      <c r="AE273" s="45">
        <f t="shared" si="51"/>
        <v>-1.7978386837938731E-2</v>
      </c>
      <c r="AF273" s="45">
        <f t="shared" si="52"/>
        <v>-5.7438092470829538E-4</v>
      </c>
      <c r="AG273" s="45">
        <f t="shared" si="53"/>
        <v>3.2991344666875647E-7</v>
      </c>
      <c r="AI273" s="10">
        <v>42156</v>
      </c>
      <c r="AJ273" s="9">
        <f t="shared" si="47"/>
        <v>2.8937641271712913</v>
      </c>
      <c r="AK273" s="46">
        <f t="shared" si="48"/>
        <v>1810.8409999999999</v>
      </c>
      <c r="AL273" s="46">
        <f t="shared" si="49"/>
        <v>3.7888321375203482E-3</v>
      </c>
      <c r="AM273" s="46">
        <f t="shared" si="49"/>
        <v>0</v>
      </c>
      <c r="AN273" s="23">
        <f t="shared" si="50"/>
        <v>3.7888321375203482E-3</v>
      </c>
    </row>
    <row r="274" spans="6:40" x14ac:dyDescent="0.25">
      <c r="F274" s="10">
        <v>42157</v>
      </c>
      <c r="G274">
        <v>1782.3879999999999</v>
      </c>
      <c r="AB274" s="10">
        <v>42157</v>
      </c>
      <c r="AC274">
        <v>1782.3879999999999</v>
      </c>
      <c r="AD274" s="45">
        <f>MAX($AC$6:AC274)</f>
        <v>1810.8409999999999</v>
      </c>
      <c r="AE274" s="45">
        <f t="shared" si="51"/>
        <v>-1.5712588791616744E-2</v>
      </c>
      <c r="AF274" s="45">
        <f t="shared" si="52"/>
        <v>2.3072792044018797E-3</v>
      </c>
      <c r="AG274" s="45">
        <f t="shared" si="53"/>
        <v>5.323537327065371E-6</v>
      </c>
      <c r="AI274" s="10">
        <v>42157</v>
      </c>
      <c r="AJ274" s="9">
        <f t="shared" si="47"/>
        <v>2.9144205593606549</v>
      </c>
      <c r="AK274" s="46">
        <f t="shared" si="48"/>
        <v>1810.8409999999999</v>
      </c>
      <c r="AL274" s="46">
        <f t="shared" si="49"/>
        <v>7.1382570526077327E-3</v>
      </c>
      <c r="AM274" s="46">
        <f t="shared" si="49"/>
        <v>0</v>
      </c>
      <c r="AN274" s="23">
        <f t="shared" si="50"/>
        <v>7.1382570526077327E-3</v>
      </c>
    </row>
    <row r="275" spans="6:40" x14ac:dyDescent="0.25">
      <c r="F275" s="10">
        <v>42158</v>
      </c>
      <c r="G275">
        <v>1789.905</v>
      </c>
      <c r="AB275" s="10">
        <v>42158</v>
      </c>
      <c r="AC275">
        <v>1789.905</v>
      </c>
      <c r="AD275" s="45">
        <f>MAX($AC$6:AC275)</f>
        <v>1810.8409999999999</v>
      </c>
      <c r="AE275" s="45">
        <f t="shared" si="51"/>
        <v>-1.1561478892956334E-2</v>
      </c>
      <c r="AF275" s="45">
        <f t="shared" si="52"/>
        <v>4.2173757902319586E-3</v>
      </c>
      <c r="AG275" s="45">
        <f t="shared" si="53"/>
        <v>1.7786258556034637E-5</v>
      </c>
      <c r="AI275" s="10">
        <v>42158</v>
      </c>
      <c r="AJ275" s="9">
        <f t="shared" si="47"/>
        <v>2.9287296649041186</v>
      </c>
      <c r="AK275" s="46">
        <f t="shared" si="48"/>
        <v>1810.8409999999999</v>
      </c>
      <c r="AL275" s="46">
        <f t="shared" si="49"/>
        <v>4.9097600198795277E-3</v>
      </c>
      <c r="AM275" s="46">
        <f t="shared" si="49"/>
        <v>0</v>
      </c>
      <c r="AN275" s="23">
        <f t="shared" si="50"/>
        <v>4.9097600198795277E-3</v>
      </c>
    </row>
    <row r="276" spans="6:40" x14ac:dyDescent="0.25">
      <c r="F276" s="10">
        <v>42159</v>
      </c>
      <c r="G276">
        <v>1775.4380000000001</v>
      </c>
      <c r="AB276" s="10">
        <v>42159</v>
      </c>
      <c r="AC276">
        <v>1775.4380000000001</v>
      </c>
      <c r="AD276" s="45">
        <f>MAX($AC$6:AC276)</f>
        <v>1810.8409999999999</v>
      </c>
      <c r="AE276" s="45">
        <f t="shared" si="51"/>
        <v>-1.9550584507419422E-2</v>
      </c>
      <c r="AF276" s="45">
        <f t="shared" si="52"/>
        <v>-8.0825518672777985E-3</v>
      </c>
      <c r="AG276" s="45">
        <f t="shared" si="53"/>
        <v>6.5327644687235826E-5</v>
      </c>
      <c r="AI276" s="10">
        <v>42159</v>
      </c>
      <c r="AJ276" s="9">
        <f t="shared" si="47"/>
        <v>2.9232559874716308</v>
      </c>
      <c r="AK276" s="46">
        <f t="shared" si="48"/>
        <v>1810.8409999999999</v>
      </c>
      <c r="AL276" s="46">
        <f t="shared" si="49"/>
        <v>-1.8689596032301914E-3</v>
      </c>
      <c r="AM276" s="46">
        <f t="shared" si="49"/>
        <v>0</v>
      </c>
      <c r="AN276" s="23">
        <f t="shared" si="50"/>
        <v>-1.8689596032301914E-3</v>
      </c>
    </row>
    <row r="277" spans="6:40" x14ac:dyDescent="0.25">
      <c r="F277" s="10">
        <v>42160</v>
      </c>
      <c r="G277">
        <v>1760.43</v>
      </c>
      <c r="AB277" s="10">
        <v>42160</v>
      </c>
      <c r="AC277">
        <v>1760.43</v>
      </c>
      <c r="AD277" s="45">
        <f>MAX($AC$6:AC277)</f>
        <v>1810.8409999999999</v>
      </c>
      <c r="AE277" s="45">
        <f t="shared" si="51"/>
        <v>-2.7838446335155753E-2</v>
      </c>
      <c r="AF277" s="45">
        <f t="shared" si="52"/>
        <v>-8.453125369627168E-3</v>
      </c>
      <c r="AG277" s="45">
        <f t="shared" si="53"/>
        <v>7.145532851463444E-5</v>
      </c>
      <c r="AI277" s="10">
        <v>42160</v>
      </c>
      <c r="AJ277" s="9">
        <f t="shared" si="47"/>
        <v>2.9232559874716308</v>
      </c>
      <c r="AK277" s="46">
        <f t="shared" si="48"/>
        <v>1810.8409999999999</v>
      </c>
      <c r="AL277" s="46">
        <f t="shared" si="49"/>
        <v>0</v>
      </c>
      <c r="AM277" s="46">
        <f t="shared" si="49"/>
        <v>0</v>
      </c>
      <c r="AN277" s="23">
        <f t="shared" si="50"/>
        <v>0</v>
      </c>
    </row>
    <row r="278" spans="6:40" x14ac:dyDescent="0.25">
      <c r="F278" s="10">
        <v>42163</v>
      </c>
      <c r="G278">
        <v>1752.204</v>
      </c>
      <c r="AB278" s="10">
        <v>42163</v>
      </c>
      <c r="AC278">
        <v>1752.204</v>
      </c>
      <c r="AD278" s="45">
        <f>MAX($AC$6:AC278)</f>
        <v>1810.8409999999999</v>
      </c>
      <c r="AE278" s="45">
        <f t="shared" si="51"/>
        <v>-3.2381087019788035E-2</v>
      </c>
      <c r="AF278" s="45">
        <f t="shared" si="52"/>
        <v>-4.6727220054192387E-3</v>
      </c>
      <c r="AG278" s="45">
        <f t="shared" si="53"/>
        <v>2.1834330939929193E-5</v>
      </c>
      <c r="AI278" s="10">
        <v>42163</v>
      </c>
      <c r="AJ278" s="9">
        <f t="shared" si="47"/>
        <v>2.9027771408891847</v>
      </c>
      <c r="AK278" s="46">
        <f t="shared" si="48"/>
        <v>1810.8409999999999</v>
      </c>
      <c r="AL278" s="46">
        <f t="shared" si="49"/>
        <v>-7.0054920507179874E-3</v>
      </c>
      <c r="AM278" s="46">
        <f t="shared" si="49"/>
        <v>0</v>
      </c>
      <c r="AN278" s="23">
        <f t="shared" si="50"/>
        <v>-7.0054920507179874E-3</v>
      </c>
    </row>
    <row r="279" spans="6:40" x14ac:dyDescent="0.25">
      <c r="F279" s="10">
        <v>42164</v>
      </c>
      <c r="G279">
        <v>1751.6469999999999</v>
      </c>
      <c r="AB279" s="10">
        <v>42164</v>
      </c>
      <c r="AC279">
        <v>1751.6469999999999</v>
      </c>
      <c r="AD279" s="45">
        <f>MAX($AC$6:AC279)</f>
        <v>1810.8409999999999</v>
      </c>
      <c r="AE279" s="45">
        <f t="shared" si="51"/>
        <v>-3.2688678906651614E-2</v>
      </c>
      <c r="AF279" s="45">
        <f t="shared" si="52"/>
        <v>-3.1788536038046544E-4</v>
      </c>
      <c r="AG279" s="45">
        <f t="shared" si="53"/>
        <v>1.0105110234421838E-7</v>
      </c>
      <c r="AI279" s="10">
        <v>42164</v>
      </c>
      <c r="AJ279" s="9">
        <f t="shared" si="47"/>
        <v>2.9429595753686959</v>
      </c>
      <c r="AK279" s="46">
        <f t="shared" si="48"/>
        <v>1810.8409999999999</v>
      </c>
      <c r="AL279" s="46">
        <f t="shared" si="49"/>
        <v>1.3842755585157462E-2</v>
      </c>
      <c r="AM279" s="46">
        <f t="shared" si="49"/>
        <v>0</v>
      </c>
      <c r="AN279" s="23">
        <f t="shared" si="50"/>
        <v>1.3842755585157462E-2</v>
      </c>
    </row>
    <row r="280" spans="6:40" x14ac:dyDescent="0.25">
      <c r="F280" s="10">
        <v>42165</v>
      </c>
      <c r="G280">
        <v>1776.71</v>
      </c>
      <c r="AB280" s="10">
        <v>42165</v>
      </c>
      <c r="AC280">
        <v>1776.71</v>
      </c>
      <c r="AD280" s="45">
        <f>MAX($AC$6:AC280)</f>
        <v>1810.8409999999999</v>
      </c>
      <c r="AE280" s="45">
        <f t="shared" si="51"/>
        <v>-1.8848148456987568E-2</v>
      </c>
      <c r="AF280" s="45">
        <f t="shared" si="52"/>
        <v>1.4308248180141314E-2</v>
      </c>
      <c r="AG280" s="45">
        <f t="shared" si="53"/>
        <v>2.0472596598451723E-4</v>
      </c>
      <c r="AI280" s="10">
        <v>42165</v>
      </c>
      <c r="AJ280" s="9">
        <f t="shared" si="47"/>
        <v>2.9311096174939171</v>
      </c>
      <c r="AK280" s="46">
        <f t="shared" si="48"/>
        <v>1810.8409999999999</v>
      </c>
      <c r="AL280" s="46">
        <f t="shared" si="49"/>
        <v>-4.0265445621332496E-3</v>
      </c>
      <c r="AM280" s="46">
        <f t="shared" si="49"/>
        <v>0</v>
      </c>
      <c r="AN280" s="23">
        <f t="shared" si="50"/>
        <v>-4.0265445621332496E-3</v>
      </c>
    </row>
    <row r="281" spans="6:40" x14ac:dyDescent="0.25">
      <c r="F281" s="10">
        <v>42166</v>
      </c>
      <c r="G281">
        <v>1779.4459999999999</v>
      </c>
      <c r="AB281" s="10">
        <v>42166</v>
      </c>
      <c r="AC281">
        <v>1779.4459999999999</v>
      </c>
      <c r="AD281" s="45">
        <f>MAX($AC$6:AC281)</f>
        <v>1810.8409999999999</v>
      </c>
      <c r="AE281" s="45">
        <f t="shared" si="51"/>
        <v>-1.7337248273039951E-2</v>
      </c>
      <c r="AF281" s="45">
        <f t="shared" si="52"/>
        <v>1.5399249174035123E-3</v>
      </c>
      <c r="AG281" s="45">
        <f t="shared" si="53"/>
        <v>2.3713687512402144E-6</v>
      </c>
      <c r="AI281" s="10">
        <v>42166</v>
      </c>
      <c r="AJ281" s="9">
        <f t="shared" si="47"/>
        <v>2.908263208886475</v>
      </c>
      <c r="AK281" s="46">
        <f t="shared" si="48"/>
        <v>1810.8409999999999</v>
      </c>
      <c r="AL281" s="46">
        <f t="shared" si="49"/>
        <v>-7.7944572495980413E-3</v>
      </c>
      <c r="AM281" s="46">
        <f t="shared" si="49"/>
        <v>0</v>
      </c>
      <c r="AN281" s="23">
        <f t="shared" si="50"/>
        <v>-7.7944572495980413E-3</v>
      </c>
    </row>
    <row r="282" spans="6:40" x14ac:dyDescent="0.25">
      <c r="F282" s="10">
        <v>42167</v>
      </c>
      <c r="G282">
        <v>1770.172</v>
      </c>
      <c r="AB282" s="10">
        <v>42167</v>
      </c>
      <c r="AC282">
        <v>1770.172</v>
      </c>
      <c r="AD282" s="45">
        <f>MAX($AC$6:AC282)</f>
        <v>1810.8409999999999</v>
      </c>
      <c r="AE282" s="45">
        <f t="shared" si="51"/>
        <v>-2.2458625577839175E-2</v>
      </c>
      <c r="AF282" s="45">
        <f t="shared" si="52"/>
        <v>-5.2117344386960474E-3</v>
      </c>
      <c r="AG282" s="45">
        <f t="shared" si="53"/>
        <v>2.7162175859490404E-5</v>
      </c>
      <c r="AI282" s="10">
        <v>42167</v>
      </c>
      <c r="AJ282" s="9">
        <f t="shared" si="47"/>
        <v>2.908263208886475</v>
      </c>
      <c r="AK282" s="46">
        <f t="shared" si="48"/>
        <v>1810.8409999999999</v>
      </c>
      <c r="AL282" s="46">
        <f t="shared" si="49"/>
        <v>0</v>
      </c>
      <c r="AM282" s="46">
        <f t="shared" si="49"/>
        <v>0</v>
      </c>
      <c r="AN282" s="23">
        <f t="shared" si="50"/>
        <v>0</v>
      </c>
    </row>
    <row r="283" spans="6:40" x14ac:dyDescent="0.25">
      <c r="F283" s="10">
        <v>42170</v>
      </c>
      <c r="G283">
        <v>1757.085</v>
      </c>
      <c r="AB283" s="10">
        <v>42170</v>
      </c>
      <c r="AC283">
        <v>1757.085</v>
      </c>
      <c r="AD283" s="45">
        <f>MAX($AC$6:AC283)</f>
        <v>1810.8409999999999</v>
      </c>
      <c r="AE283" s="45">
        <f t="shared" si="51"/>
        <v>-2.9685654345135704E-2</v>
      </c>
      <c r="AF283" s="45">
        <f t="shared" si="52"/>
        <v>-7.393066888415345E-3</v>
      </c>
      <c r="AG283" s="45">
        <f t="shared" si="53"/>
        <v>5.4657438016583353E-5</v>
      </c>
      <c r="AI283" s="10">
        <v>42170</v>
      </c>
      <c r="AJ283" s="9">
        <f t="shared" si="47"/>
        <v>2.9152796526301388</v>
      </c>
      <c r="AK283" s="46">
        <f t="shared" si="48"/>
        <v>1810.8409999999999</v>
      </c>
      <c r="AL283" s="46">
        <f t="shared" si="49"/>
        <v>2.4125889713917381E-3</v>
      </c>
      <c r="AM283" s="46">
        <f t="shared" si="49"/>
        <v>0</v>
      </c>
      <c r="AN283" s="23">
        <f t="shared" si="50"/>
        <v>2.4125889713917381E-3</v>
      </c>
    </row>
    <row r="284" spans="6:40" x14ac:dyDescent="0.25">
      <c r="F284" s="10">
        <v>42171</v>
      </c>
      <c r="G284">
        <v>1763.6790000000001</v>
      </c>
      <c r="AB284" s="10">
        <v>42171</v>
      </c>
      <c r="AC284">
        <v>1763.6790000000001</v>
      </c>
      <c r="AD284" s="45">
        <f>MAX($AC$6:AC284)</f>
        <v>1810.8409999999999</v>
      </c>
      <c r="AE284" s="45">
        <f t="shared" si="51"/>
        <v>-2.6044252366717924E-2</v>
      </c>
      <c r="AF284" s="45">
        <f t="shared" si="52"/>
        <v>3.7528064948479933E-3</v>
      </c>
      <c r="AG284" s="45">
        <f t="shared" si="53"/>
        <v>1.4083556587773282E-5</v>
      </c>
      <c r="AI284" s="10">
        <v>42171</v>
      </c>
      <c r="AJ284" s="9">
        <f t="shared" si="47"/>
        <v>2.8962108651480967</v>
      </c>
      <c r="AK284" s="46">
        <f t="shared" si="48"/>
        <v>1810.8409999999999</v>
      </c>
      <c r="AL284" s="46">
        <f t="shared" si="49"/>
        <v>-6.5409805418970013E-3</v>
      </c>
      <c r="AM284" s="46">
        <f t="shared" si="49"/>
        <v>0</v>
      </c>
      <c r="AN284" s="23">
        <f t="shared" si="50"/>
        <v>-6.5409805418970013E-3</v>
      </c>
    </row>
    <row r="285" spans="6:40" x14ac:dyDescent="0.25">
      <c r="F285" s="10">
        <v>42172</v>
      </c>
      <c r="G285">
        <v>1762.106</v>
      </c>
      <c r="AB285" s="10">
        <v>42172</v>
      </c>
      <c r="AC285">
        <v>1762.106</v>
      </c>
      <c r="AD285" s="45">
        <f>MAX($AC$6:AC285)</f>
        <v>1810.8409999999999</v>
      </c>
      <c r="AE285" s="45">
        <f t="shared" si="51"/>
        <v>-2.6912909526567996E-2</v>
      </c>
      <c r="AF285" s="45">
        <f t="shared" si="52"/>
        <v>-8.9188565492936966E-4</v>
      </c>
      <c r="AG285" s="45">
        <f t="shared" si="53"/>
        <v>7.9546002146879068E-7</v>
      </c>
      <c r="AI285" s="10">
        <v>42172</v>
      </c>
      <c r="AJ285" s="9">
        <f t="shared" si="47"/>
        <v>2.9169282855010845</v>
      </c>
      <c r="AK285" s="46">
        <f t="shared" si="48"/>
        <v>1810.8409999999999</v>
      </c>
      <c r="AL285" s="46">
        <f t="shared" si="49"/>
        <v>7.1532845216117913E-3</v>
      </c>
      <c r="AM285" s="46">
        <f t="shared" si="49"/>
        <v>0</v>
      </c>
      <c r="AN285" s="23">
        <f t="shared" si="50"/>
        <v>7.1532845216117913E-3</v>
      </c>
    </row>
    <row r="286" spans="6:40" x14ac:dyDescent="0.25">
      <c r="F286" s="10">
        <v>42173</v>
      </c>
      <c r="G286">
        <v>1780.6189999999999</v>
      </c>
      <c r="AB286" s="10">
        <v>42173</v>
      </c>
      <c r="AC286">
        <v>1780.6189999999999</v>
      </c>
      <c r="AD286" s="45">
        <f>MAX($AC$6:AC286)</f>
        <v>1810.8409999999999</v>
      </c>
      <c r="AE286" s="45">
        <f t="shared" si="51"/>
        <v>-1.6689482952948365E-2</v>
      </c>
      <c r="AF286" s="45">
        <f t="shared" si="52"/>
        <v>1.0506178402434285E-2</v>
      </c>
      <c r="AG286" s="45">
        <f t="shared" si="53"/>
        <v>1.1037978462377663E-4</v>
      </c>
      <c r="AI286" s="10">
        <v>42173</v>
      </c>
      <c r="AJ286" s="9">
        <f t="shared" si="47"/>
        <v>2.9062464749175274</v>
      </c>
      <c r="AK286" s="46">
        <f t="shared" si="48"/>
        <v>1810.8409999999999</v>
      </c>
      <c r="AL286" s="46">
        <f t="shared" si="49"/>
        <v>-3.6620065829702231E-3</v>
      </c>
      <c r="AM286" s="46">
        <f t="shared" si="49"/>
        <v>0</v>
      </c>
      <c r="AN286" s="23">
        <f t="shared" si="50"/>
        <v>-3.6620065829702231E-3</v>
      </c>
    </row>
    <row r="287" spans="6:40" x14ac:dyDescent="0.25">
      <c r="F287" s="10">
        <v>42174</v>
      </c>
      <c r="G287">
        <v>1774.884</v>
      </c>
      <c r="AB287" s="10">
        <v>42174</v>
      </c>
      <c r="AC287">
        <v>1774.884</v>
      </c>
      <c r="AD287" s="45">
        <f>MAX($AC$6:AC287)</f>
        <v>1810.8409999999999</v>
      </c>
      <c r="AE287" s="45">
        <f t="shared" si="51"/>
        <v>-1.9856519705484854E-2</v>
      </c>
      <c r="AF287" s="45">
        <f t="shared" si="52"/>
        <v>-3.2207900735642392E-3</v>
      </c>
      <c r="AG287" s="45">
        <f t="shared" si="53"/>
        <v>1.0373488697969938E-5</v>
      </c>
      <c r="AI287" s="10">
        <v>42174</v>
      </c>
      <c r="AJ287" s="9">
        <f t="shared" si="47"/>
        <v>2.9062464749175274</v>
      </c>
      <c r="AK287" s="46">
        <f t="shared" si="48"/>
        <v>1810.8409999999999</v>
      </c>
      <c r="AL287" s="46">
        <f t="shared" si="49"/>
        <v>0</v>
      </c>
      <c r="AM287" s="46">
        <f t="shared" si="49"/>
        <v>0</v>
      </c>
      <c r="AN287" s="23">
        <f t="shared" si="50"/>
        <v>0</v>
      </c>
    </row>
    <row r="288" spans="6:40" x14ac:dyDescent="0.25">
      <c r="F288" s="10">
        <v>42177</v>
      </c>
      <c r="G288">
        <v>1796.1179999999999</v>
      </c>
      <c r="AB288" s="10">
        <v>42177</v>
      </c>
      <c r="AC288">
        <v>1796.1179999999999</v>
      </c>
      <c r="AD288" s="45">
        <f>MAX($AC$6:AC288)</f>
        <v>1810.8409999999999</v>
      </c>
      <c r="AE288" s="45">
        <f t="shared" si="51"/>
        <v>-8.1304763919084477E-3</v>
      </c>
      <c r="AF288" s="45">
        <f t="shared" si="52"/>
        <v>1.1963598747861681E-2</v>
      </c>
      <c r="AG288" s="45">
        <f t="shared" si="53"/>
        <v>1.4312769499983757E-4</v>
      </c>
      <c r="AI288" s="10">
        <v>42177</v>
      </c>
      <c r="AJ288" s="9">
        <f t="shared" si="47"/>
        <v>2.9514189444664143</v>
      </c>
      <c r="AK288" s="46">
        <f t="shared" si="48"/>
        <v>1810.8409999999999</v>
      </c>
      <c r="AL288" s="46">
        <f t="shared" si="49"/>
        <v>1.5543234181529142E-2</v>
      </c>
      <c r="AM288" s="46">
        <f t="shared" si="49"/>
        <v>0</v>
      </c>
      <c r="AN288" s="23">
        <f t="shared" si="50"/>
        <v>1.5543234181529142E-2</v>
      </c>
    </row>
    <row r="289" spans="6:40" x14ac:dyDescent="0.25">
      <c r="F289" s="10">
        <v>42178</v>
      </c>
      <c r="G289">
        <v>1795.981</v>
      </c>
      <c r="AB289" s="10">
        <v>42178</v>
      </c>
      <c r="AC289">
        <v>1795.981</v>
      </c>
      <c r="AD289" s="45">
        <f>MAX($AC$6:AC289)</f>
        <v>1810.8409999999999</v>
      </c>
      <c r="AE289" s="45">
        <f t="shared" si="51"/>
        <v>-8.2061318470256772E-3</v>
      </c>
      <c r="AF289" s="45">
        <f t="shared" si="52"/>
        <v>-7.6275612181375685E-5</v>
      </c>
      <c r="AG289" s="45">
        <f t="shared" si="53"/>
        <v>5.8179690136436266E-9</v>
      </c>
      <c r="AI289" s="10">
        <v>42178</v>
      </c>
      <c r="AJ289" s="9">
        <f t="shared" si="47"/>
        <v>2.9681579950701962</v>
      </c>
      <c r="AK289" s="46">
        <f t="shared" si="48"/>
        <v>1810.8409999999999</v>
      </c>
      <c r="AL289" s="46">
        <f t="shared" si="49"/>
        <v>5.6715264483768735E-3</v>
      </c>
      <c r="AM289" s="46">
        <f t="shared" si="49"/>
        <v>0</v>
      </c>
      <c r="AN289" s="23">
        <f t="shared" si="50"/>
        <v>5.6715264483768735E-3</v>
      </c>
    </row>
    <row r="290" spans="6:40" x14ac:dyDescent="0.25">
      <c r="F290" s="10">
        <v>42179</v>
      </c>
      <c r="G290">
        <v>1785.7</v>
      </c>
      <c r="AB290" s="10">
        <v>42179</v>
      </c>
      <c r="AC290">
        <v>1785.7</v>
      </c>
      <c r="AD290" s="45">
        <f>MAX($AC$6:AC290)</f>
        <v>1810.8409999999999</v>
      </c>
      <c r="AE290" s="45">
        <f t="shared" si="51"/>
        <v>-1.3883604358416846E-2</v>
      </c>
      <c r="AF290" s="45">
        <f t="shared" si="52"/>
        <v>-5.7244480871456727E-3</v>
      </c>
      <c r="AG290" s="45">
        <f t="shared" si="53"/>
        <v>3.276930590242575E-5</v>
      </c>
      <c r="AI290" s="10">
        <v>42179</v>
      </c>
      <c r="AJ290" s="9">
        <f t="shared" si="47"/>
        <v>2.9831843893779784</v>
      </c>
      <c r="AK290" s="46">
        <f t="shared" si="48"/>
        <v>1810.8409999999999</v>
      </c>
      <c r="AL290" s="46">
        <f t="shared" si="49"/>
        <v>5.0625318236898753E-3</v>
      </c>
      <c r="AM290" s="46">
        <f t="shared" si="49"/>
        <v>0</v>
      </c>
      <c r="AN290" s="23">
        <f t="shared" si="50"/>
        <v>5.0625318236898753E-3</v>
      </c>
    </row>
    <row r="291" spans="6:40" x14ac:dyDescent="0.25">
      <c r="F291" s="10">
        <v>42180</v>
      </c>
      <c r="G291">
        <v>1781.4829999999999</v>
      </c>
      <c r="AB291" s="10">
        <v>42180</v>
      </c>
      <c r="AC291">
        <v>1781.4829999999999</v>
      </c>
      <c r="AD291" s="45">
        <f>MAX($AC$6:AC291)</f>
        <v>1810.8409999999999</v>
      </c>
      <c r="AE291" s="45">
        <f t="shared" si="51"/>
        <v>-1.6212356579070164E-2</v>
      </c>
      <c r="AF291" s="45">
        <f t="shared" si="52"/>
        <v>-2.3615388923111658E-3</v>
      </c>
      <c r="AG291" s="45">
        <f t="shared" si="53"/>
        <v>5.5768659398982481E-6</v>
      </c>
      <c r="AI291" s="10">
        <v>42180</v>
      </c>
      <c r="AJ291" s="9">
        <f t="shared" si="47"/>
        <v>2.9487008366668559</v>
      </c>
      <c r="AK291" s="46">
        <f t="shared" si="48"/>
        <v>1810.8409999999999</v>
      </c>
      <c r="AL291" s="46">
        <f t="shared" si="49"/>
        <v>-1.1559309854900612E-2</v>
      </c>
      <c r="AM291" s="46">
        <f t="shared" si="49"/>
        <v>0</v>
      </c>
      <c r="AN291" s="23">
        <f t="shared" si="50"/>
        <v>-1.1559309854900612E-2</v>
      </c>
    </row>
    <row r="292" spans="6:40" x14ac:dyDescent="0.25">
      <c r="F292" s="10">
        <v>42181</v>
      </c>
      <c r="G292">
        <v>1776.2170000000001</v>
      </c>
      <c r="AB292" s="10">
        <v>42181</v>
      </c>
      <c r="AC292">
        <v>1776.2170000000001</v>
      </c>
      <c r="AD292" s="45">
        <f>MAX($AC$6:AC292)</f>
        <v>1810.8409999999999</v>
      </c>
      <c r="AE292" s="45">
        <f t="shared" si="51"/>
        <v>-1.9120397649489806E-2</v>
      </c>
      <c r="AF292" s="45">
        <f t="shared" si="52"/>
        <v>-2.9559642163298205E-3</v>
      </c>
      <c r="AG292" s="45">
        <f t="shared" si="53"/>
        <v>8.7377244482223698E-6</v>
      </c>
      <c r="AI292" s="10">
        <v>42181</v>
      </c>
      <c r="AJ292" s="9">
        <f t="shared" si="47"/>
        <v>2.9487008366668559</v>
      </c>
      <c r="AK292" s="46">
        <f t="shared" si="48"/>
        <v>1810.8409999999999</v>
      </c>
      <c r="AL292" s="46">
        <f t="shared" si="49"/>
        <v>0</v>
      </c>
      <c r="AM292" s="46">
        <f t="shared" si="49"/>
        <v>0</v>
      </c>
      <c r="AN292" s="23">
        <f t="shared" si="50"/>
        <v>0</v>
      </c>
    </row>
    <row r="293" spans="6:40" x14ac:dyDescent="0.25">
      <c r="F293" s="10">
        <v>42184</v>
      </c>
      <c r="G293">
        <v>1737.6010000000001</v>
      </c>
      <c r="AB293" s="10">
        <v>42184</v>
      </c>
      <c r="AC293">
        <v>1737.6010000000001</v>
      </c>
      <c r="AD293" s="45">
        <f>MAX($AC$6:AC293)</f>
        <v>1810.8409999999999</v>
      </c>
      <c r="AE293" s="45">
        <f t="shared" si="51"/>
        <v>-4.0445295859768859E-2</v>
      </c>
      <c r="AF293" s="45">
        <f t="shared" si="52"/>
        <v>-2.1740586876490831E-2</v>
      </c>
      <c r="AG293" s="45">
        <f t="shared" si="53"/>
        <v>4.7265311773424533E-4</v>
      </c>
      <c r="AI293" s="10">
        <v>42184</v>
      </c>
      <c r="AJ293" s="9">
        <f t="shared" si="47"/>
        <v>2.8864463578830457</v>
      </c>
      <c r="AK293" s="46">
        <f t="shared" si="48"/>
        <v>1810.8409999999999</v>
      </c>
      <c r="AL293" s="46">
        <f t="shared" si="49"/>
        <v>-2.1112510977607801E-2</v>
      </c>
      <c r="AM293" s="46">
        <f t="shared" si="49"/>
        <v>0</v>
      </c>
      <c r="AN293" s="23">
        <f t="shared" si="50"/>
        <v>-2.1112510977607801E-2</v>
      </c>
    </row>
    <row r="294" spans="6:40" x14ac:dyDescent="0.25">
      <c r="F294" s="10">
        <v>42185</v>
      </c>
      <c r="G294">
        <v>1735.6130000000001</v>
      </c>
      <c r="AB294" s="10">
        <v>42185</v>
      </c>
      <c r="AC294">
        <v>1735.6130000000001</v>
      </c>
      <c r="AD294" s="45">
        <f>MAX($AC$6:AC294)</f>
        <v>1810.8409999999999</v>
      </c>
      <c r="AE294" s="45">
        <f t="shared" si="51"/>
        <v>-4.1543128303368371E-2</v>
      </c>
      <c r="AF294" s="45">
        <f t="shared" si="52"/>
        <v>-1.1441061555559351E-3</v>
      </c>
      <c r="AG294" s="45">
        <f t="shared" si="53"/>
        <v>1.3089788951809816E-6</v>
      </c>
      <c r="AI294" s="10">
        <v>42185</v>
      </c>
      <c r="AJ294" s="9">
        <f t="shared" si="47"/>
        <v>2.9240691951143587</v>
      </c>
      <c r="AK294" s="46">
        <f t="shared" si="48"/>
        <v>1810.8409999999999</v>
      </c>
      <c r="AL294" s="46">
        <f t="shared" si="49"/>
        <v>1.3034310209355748E-2</v>
      </c>
      <c r="AM294" s="46">
        <f t="shared" si="49"/>
        <v>0</v>
      </c>
      <c r="AN294" s="23">
        <f t="shared" si="50"/>
        <v>1.3034310209355748E-2</v>
      </c>
    </row>
    <row r="295" spans="6:40" x14ac:dyDescent="0.25">
      <c r="F295" s="10">
        <v>42186</v>
      </c>
      <c r="G295">
        <v>1747.1769999999999</v>
      </c>
      <c r="AB295" s="10">
        <v>42186</v>
      </c>
      <c r="AC295">
        <v>1747.1769999999999</v>
      </c>
      <c r="AD295" s="45">
        <f>MAX($AC$6:AC295)</f>
        <v>1810.8409999999999</v>
      </c>
      <c r="AE295" s="45">
        <f t="shared" si="51"/>
        <v>-3.5157145215952146E-2</v>
      </c>
      <c r="AF295" s="45">
        <f t="shared" si="52"/>
        <v>6.6627756302815033E-3</v>
      </c>
      <c r="AG295" s="45">
        <f t="shared" si="53"/>
        <v>4.4392579099473084E-5</v>
      </c>
      <c r="AI295" s="10">
        <v>42186</v>
      </c>
      <c r="AJ295" s="9">
        <f t="shared" si="47"/>
        <v>2.9180178076234586</v>
      </c>
      <c r="AK295" s="46">
        <f t="shared" si="48"/>
        <v>1810.8409999999999</v>
      </c>
      <c r="AL295" s="46">
        <f t="shared" si="49"/>
        <v>-2.0695089914462006E-3</v>
      </c>
      <c r="AM295" s="46">
        <f t="shared" si="49"/>
        <v>0</v>
      </c>
      <c r="AN295" s="23">
        <f t="shared" si="50"/>
        <v>-2.0695089914462006E-3</v>
      </c>
    </row>
    <row r="296" spans="6:40" x14ac:dyDescent="0.25">
      <c r="F296" s="10">
        <v>42187</v>
      </c>
      <c r="G296">
        <v>1747.251</v>
      </c>
      <c r="AB296" s="10">
        <v>42187</v>
      </c>
      <c r="AC296">
        <v>1747.251</v>
      </c>
      <c r="AD296" s="45">
        <f>MAX($AC$6:AC296)</f>
        <v>1810.8409999999999</v>
      </c>
      <c r="AE296" s="45">
        <f t="shared" si="51"/>
        <v>-3.5116280225596763E-2</v>
      </c>
      <c r="AF296" s="45">
        <f t="shared" si="52"/>
        <v>4.2354037398606437E-5</v>
      </c>
      <c r="AG296" s="45">
        <f t="shared" si="53"/>
        <v>1.7938644839625526E-9</v>
      </c>
      <c r="AI296" s="10">
        <v>42187</v>
      </c>
      <c r="AJ296" s="9">
        <f t="shared" si="47"/>
        <v>2.932027057277284</v>
      </c>
      <c r="AK296" s="46">
        <f t="shared" si="48"/>
        <v>1810.8409999999999</v>
      </c>
      <c r="AL296" s="46">
        <f t="shared" si="49"/>
        <v>4.8009472790828678E-3</v>
      </c>
      <c r="AM296" s="46">
        <f t="shared" si="49"/>
        <v>0</v>
      </c>
      <c r="AN296" s="23">
        <f t="shared" si="50"/>
        <v>4.8009472790828678E-3</v>
      </c>
    </row>
    <row r="297" spans="6:40" x14ac:dyDescent="0.25">
      <c r="F297" s="10">
        <v>42188</v>
      </c>
      <c r="G297">
        <v>1744.4939999999999</v>
      </c>
      <c r="AB297" s="10">
        <v>42188</v>
      </c>
      <c r="AC297">
        <v>1744.4939999999999</v>
      </c>
      <c r="AD297" s="45">
        <f>MAX($AC$6:AC297)</f>
        <v>1810.8409999999999</v>
      </c>
      <c r="AE297" s="45">
        <f t="shared" si="51"/>
        <v>-3.6638777231131847E-2</v>
      </c>
      <c r="AF297" s="45">
        <f t="shared" si="52"/>
        <v>-1.5779072382846593E-3</v>
      </c>
      <c r="AG297" s="45">
        <f t="shared" si="53"/>
        <v>2.4897912526311203E-6</v>
      </c>
      <c r="AI297" s="10">
        <v>42188</v>
      </c>
      <c r="AJ297" s="9">
        <f t="shared" si="47"/>
        <v>2.932027057277284</v>
      </c>
      <c r="AK297" s="46">
        <f t="shared" si="48"/>
        <v>1810.8409999999999</v>
      </c>
      <c r="AL297" s="46">
        <f t="shared" si="49"/>
        <v>0</v>
      </c>
      <c r="AM297" s="46">
        <f t="shared" si="49"/>
        <v>0</v>
      </c>
      <c r="AN297" s="23">
        <f t="shared" si="50"/>
        <v>0</v>
      </c>
    </row>
    <row r="298" spans="6:40" x14ac:dyDescent="0.25">
      <c r="F298" s="10">
        <v>42191</v>
      </c>
      <c r="G298">
        <v>1729.5029999999999</v>
      </c>
      <c r="AB298" s="10">
        <v>42191</v>
      </c>
      <c r="AC298">
        <v>1729.5029999999999</v>
      </c>
      <c r="AD298" s="45">
        <f>MAX($AC$6:AC298)</f>
        <v>1810.8409999999999</v>
      </c>
      <c r="AE298" s="45">
        <f t="shared" si="51"/>
        <v>-4.4917251155678461E-2</v>
      </c>
      <c r="AF298" s="45">
        <f t="shared" si="52"/>
        <v>-8.5933227629330089E-3</v>
      </c>
      <c r="AG298" s="45">
        <f t="shared" si="53"/>
        <v>7.3845196107942597E-5</v>
      </c>
      <c r="AI298" s="10">
        <v>42191</v>
      </c>
      <c r="AJ298" s="9">
        <f t="shared" si="47"/>
        <v>2.9044036718593165</v>
      </c>
      <c r="AK298" s="46">
        <f t="shared" si="48"/>
        <v>1810.8409999999999</v>
      </c>
      <c r="AL298" s="46">
        <f t="shared" si="49"/>
        <v>-9.4212586986216484E-3</v>
      </c>
      <c r="AM298" s="46">
        <f t="shared" si="49"/>
        <v>0</v>
      </c>
      <c r="AN298" s="23">
        <f t="shared" si="50"/>
        <v>-9.4212586986216484E-3</v>
      </c>
    </row>
    <row r="299" spans="6:40" x14ac:dyDescent="0.25">
      <c r="F299" s="10">
        <v>42192</v>
      </c>
      <c r="G299">
        <v>1724.9449999999999</v>
      </c>
      <c r="AB299" s="10">
        <v>42192</v>
      </c>
      <c r="AC299">
        <v>1724.9449999999999</v>
      </c>
      <c r="AD299" s="45">
        <f>MAX($AC$6:AC299)</f>
        <v>1810.8409999999999</v>
      </c>
      <c r="AE299" s="45">
        <f t="shared" si="51"/>
        <v>-4.7434313669725836E-2</v>
      </c>
      <c r="AF299" s="45">
        <f t="shared" si="52"/>
        <v>-2.6354391984286796E-3</v>
      </c>
      <c r="AG299" s="45">
        <f t="shared" si="53"/>
        <v>6.9455397686144014E-6</v>
      </c>
      <c r="AI299" s="10">
        <v>42192</v>
      </c>
      <c r="AJ299" s="9">
        <f t="shared" si="47"/>
        <v>2.8992104140664972</v>
      </c>
      <c r="AK299" s="46">
        <f t="shared" si="48"/>
        <v>1810.8409999999999</v>
      </c>
      <c r="AL299" s="46">
        <f t="shared" si="49"/>
        <v>-1.7880633615556807E-3</v>
      </c>
      <c r="AM299" s="46">
        <f t="shared" si="49"/>
        <v>0</v>
      </c>
      <c r="AN299" s="23">
        <f t="shared" si="50"/>
        <v>-1.7880633615556807E-3</v>
      </c>
    </row>
    <row r="300" spans="6:40" x14ac:dyDescent="0.25">
      <c r="F300" s="10">
        <v>42193</v>
      </c>
      <c r="G300">
        <v>1706.873</v>
      </c>
      <c r="AB300" s="10">
        <v>42193</v>
      </c>
      <c r="AC300">
        <v>1706.873</v>
      </c>
      <c r="AD300" s="45">
        <f>MAX($AC$6:AC300)</f>
        <v>1810.8409999999999</v>
      </c>
      <c r="AE300" s="45">
        <f t="shared" si="51"/>
        <v>-5.7414206990011762E-2</v>
      </c>
      <c r="AF300" s="45">
        <f t="shared" si="52"/>
        <v>-1.0476855783807526E-2</v>
      </c>
      <c r="AG300" s="45">
        <f t="shared" si="53"/>
        <v>1.0976450711470121E-4</v>
      </c>
      <c r="AI300" s="10">
        <v>42193</v>
      </c>
      <c r="AJ300" s="9">
        <f t="shared" si="47"/>
        <v>2.8517603628377604</v>
      </c>
      <c r="AK300" s="46">
        <f t="shared" si="48"/>
        <v>1810.8409999999999</v>
      </c>
      <c r="AL300" s="46">
        <f t="shared" si="49"/>
        <v>-1.6366542765753334E-2</v>
      </c>
      <c r="AM300" s="46">
        <f t="shared" si="49"/>
        <v>0</v>
      </c>
      <c r="AN300" s="23">
        <f t="shared" si="50"/>
        <v>-1.6366542765753334E-2</v>
      </c>
    </row>
    <row r="301" spans="6:40" x14ac:dyDescent="0.25">
      <c r="F301" s="10">
        <v>42194</v>
      </c>
      <c r="G301">
        <v>1717.4680000000001</v>
      </c>
      <c r="AB301" s="10">
        <v>42194</v>
      </c>
      <c r="AC301">
        <v>1717.4680000000001</v>
      </c>
      <c r="AD301" s="45">
        <f>MAX($AC$6:AC301)</f>
        <v>1810.8409999999999</v>
      </c>
      <c r="AE301" s="45">
        <f t="shared" si="51"/>
        <v>-5.1563334384410187E-2</v>
      </c>
      <c r="AF301" s="45">
        <f t="shared" si="52"/>
        <v>6.2072573647835583E-3</v>
      </c>
      <c r="AG301" s="45">
        <f t="shared" si="53"/>
        <v>3.8530043992659727E-5</v>
      </c>
      <c r="AI301" s="10">
        <v>42194</v>
      </c>
      <c r="AJ301" s="9">
        <f t="shared" si="47"/>
        <v>2.8755758678854684</v>
      </c>
      <c r="AK301" s="46">
        <f t="shared" si="48"/>
        <v>1810.8409999999999</v>
      </c>
      <c r="AL301" s="46">
        <f t="shared" si="49"/>
        <v>8.3511592902600906E-3</v>
      </c>
      <c r="AM301" s="46">
        <f t="shared" si="49"/>
        <v>0</v>
      </c>
      <c r="AN301" s="23">
        <f t="shared" si="50"/>
        <v>8.3511592902600906E-3</v>
      </c>
    </row>
    <row r="302" spans="6:40" x14ac:dyDescent="0.25">
      <c r="F302" s="10">
        <v>42195</v>
      </c>
      <c r="G302">
        <v>1743.3240000000001</v>
      </c>
      <c r="AB302" s="10">
        <v>42195</v>
      </c>
      <c r="AC302">
        <v>1743.3240000000001</v>
      </c>
      <c r="AD302" s="45">
        <f>MAX($AC$6:AC302)</f>
        <v>1810.8409999999999</v>
      </c>
      <c r="AE302" s="45">
        <f t="shared" si="51"/>
        <v>-3.7284885862425177E-2</v>
      </c>
      <c r="AF302" s="45">
        <f t="shared" si="52"/>
        <v>1.5054720087943396E-2</v>
      </c>
      <c r="AG302" s="45">
        <f t="shared" si="53"/>
        <v>2.2664459692632642E-4</v>
      </c>
      <c r="AI302" s="10">
        <v>42195</v>
      </c>
      <c r="AJ302" s="9">
        <f t="shared" si="47"/>
        <v>2.8755758678854684</v>
      </c>
      <c r="AK302" s="46">
        <f t="shared" si="48"/>
        <v>1810.8409999999999</v>
      </c>
      <c r="AL302" s="46">
        <f t="shared" si="49"/>
        <v>0</v>
      </c>
      <c r="AM302" s="46">
        <f t="shared" si="49"/>
        <v>0</v>
      </c>
      <c r="AN302" s="23">
        <f t="shared" si="50"/>
        <v>0</v>
      </c>
    </row>
    <row r="303" spans="6:40" x14ac:dyDescent="0.25">
      <c r="F303" s="10">
        <v>42198</v>
      </c>
      <c r="G303">
        <v>1758.6849999999999</v>
      </c>
      <c r="AB303" s="10">
        <v>42198</v>
      </c>
      <c r="AC303">
        <v>1758.6849999999999</v>
      </c>
      <c r="AD303" s="45">
        <f>MAX($AC$6:AC303)</f>
        <v>1810.8409999999999</v>
      </c>
      <c r="AE303" s="45">
        <f t="shared" si="51"/>
        <v>-2.8802086986101982E-2</v>
      </c>
      <c r="AF303" s="45">
        <f t="shared" si="52"/>
        <v>8.8113282442046081E-3</v>
      </c>
      <c r="AG303" s="45">
        <f t="shared" si="53"/>
        <v>7.7639505427117862E-5</v>
      </c>
      <c r="AI303" s="10">
        <v>42198</v>
      </c>
      <c r="AJ303" s="9">
        <f t="shared" si="47"/>
        <v>2.9012705670019745</v>
      </c>
      <c r="AK303" s="46">
        <f t="shared" si="48"/>
        <v>1810.8409999999999</v>
      </c>
      <c r="AL303" s="46">
        <f t="shared" si="49"/>
        <v>8.9354968524619771E-3</v>
      </c>
      <c r="AM303" s="46">
        <f t="shared" si="49"/>
        <v>0</v>
      </c>
      <c r="AN303" s="23">
        <f t="shared" si="50"/>
        <v>8.9354968524619771E-3</v>
      </c>
    </row>
    <row r="304" spans="6:40" x14ac:dyDescent="0.25">
      <c r="F304" s="10">
        <v>42199</v>
      </c>
      <c r="G304">
        <v>1769.41</v>
      </c>
      <c r="AB304" s="10">
        <v>42199</v>
      </c>
      <c r="AC304">
        <v>1769.41</v>
      </c>
      <c r="AD304" s="45">
        <f>MAX($AC$6:AC304)</f>
        <v>1810.8409999999999</v>
      </c>
      <c r="AE304" s="45">
        <f t="shared" si="51"/>
        <v>-2.2879424532578962E-2</v>
      </c>
      <c r="AF304" s="45">
        <f t="shared" si="52"/>
        <v>6.0983064050696978E-3</v>
      </c>
      <c r="AG304" s="45">
        <f t="shared" si="53"/>
        <v>3.7189341010114101E-5</v>
      </c>
      <c r="AI304" s="10">
        <v>42199</v>
      </c>
      <c r="AJ304" s="9">
        <f t="shared" si="47"/>
        <v>2.9056453753277274</v>
      </c>
      <c r="AK304" s="46">
        <f t="shared" si="48"/>
        <v>1810.8409999999999</v>
      </c>
      <c r="AL304" s="46">
        <f t="shared" si="49"/>
        <v>1.5078939467110253E-3</v>
      </c>
      <c r="AM304" s="46">
        <f t="shared" si="49"/>
        <v>0</v>
      </c>
      <c r="AN304" s="23">
        <f t="shared" si="50"/>
        <v>1.5078939467110253E-3</v>
      </c>
    </row>
    <row r="305" spans="6:40" x14ac:dyDescent="0.25">
      <c r="F305" s="10">
        <v>42200</v>
      </c>
      <c r="G305">
        <v>1768.124</v>
      </c>
      <c r="AB305" s="10">
        <v>42200</v>
      </c>
      <c r="AC305">
        <v>1768.124</v>
      </c>
      <c r="AD305" s="45">
        <f>MAX($AC$6:AC305)</f>
        <v>1810.8409999999999</v>
      </c>
      <c r="AE305" s="45">
        <f t="shared" si="51"/>
        <v>-2.3589591797402387E-2</v>
      </c>
      <c r="AF305" s="45">
        <f t="shared" si="52"/>
        <v>-7.2679593762892125E-4</v>
      </c>
      <c r="AG305" s="45">
        <f t="shared" si="53"/>
        <v>5.2823233495390284E-7</v>
      </c>
      <c r="AI305" s="10">
        <v>42200</v>
      </c>
      <c r="AJ305" s="9">
        <f t="shared" si="47"/>
        <v>2.9647062102649415</v>
      </c>
      <c r="AK305" s="46">
        <f t="shared" si="48"/>
        <v>1810.8409999999999</v>
      </c>
      <c r="AL305" s="46">
        <f t="shared" si="49"/>
        <v>2.0326236449467849E-2</v>
      </c>
      <c r="AM305" s="46">
        <f t="shared" si="49"/>
        <v>0</v>
      </c>
      <c r="AN305" s="23">
        <f t="shared" si="50"/>
        <v>2.0326236449467849E-2</v>
      </c>
    </row>
    <row r="306" spans="6:40" x14ac:dyDescent="0.25">
      <c r="F306" s="10">
        <v>42201</v>
      </c>
      <c r="G306">
        <v>1781.914</v>
      </c>
      <c r="AB306" s="10">
        <v>42201</v>
      </c>
      <c r="AC306">
        <v>1781.914</v>
      </c>
      <c r="AD306" s="45">
        <f>MAX($AC$6:AC306)</f>
        <v>1810.8409999999999</v>
      </c>
      <c r="AE306" s="45">
        <f t="shared" si="51"/>
        <v>-1.597434562173039E-2</v>
      </c>
      <c r="AF306" s="45">
        <f t="shared" si="52"/>
        <v>7.7992267510649249E-3</v>
      </c>
      <c r="AG306" s="45">
        <f t="shared" si="53"/>
        <v>6.0827937914526744E-5</v>
      </c>
      <c r="AI306" s="10">
        <v>42201</v>
      </c>
      <c r="AJ306" s="9">
        <f t="shared" si="47"/>
        <v>2.9507402995099503</v>
      </c>
      <c r="AK306" s="46">
        <f t="shared" si="48"/>
        <v>1810.8409999999999</v>
      </c>
      <c r="AL306" s="46">
        <f t="shared" si="49"/>
        <v>-4.7107233447402086E-3</v>
      </c>
      <c r="AM306" s="46">
        <f t="shared" si="49"/>
        <v>0</v>
      </c>
      <c r="AN306" s="23">
        <f t="shared" si="50"/>
        <v>-4.7107233447402086E-3</v>
      </c>
    </row>
    <row r="307" spans="6:40" x14ac:dyDescent="0.25">
      <c r="F307" s="10">
        <v>42202</v>
      </c>
      <c r="G307">
        <v>1780.8309999999999</v>
      </c>
      <c r="AB307" s="10">
        <v>42202</v>
      </c>
      <c r="AC307">
        <v>1780.8309999999999</v>
      </c>
      <c r="AD307" s="45">
        <f>MAX($AC$6:AC307)</f>
        <v>1810.8409999999999</v>
      </c>
      <c r="AE307" s="45">
        <f t="shared" si="51"/>
        <v>-1.657241027787637E-2</v>
      </c>
      <c r="AF307" s="45">
        <f t="shared" si="52"/>
        <v>-6.0777343912221671E-4</v>
      </c>
      <c r="AG307" s="45">
        <f t="shared" si="53"/>
        <v>3.6938855330244687E-7</v>
      </c>
      <c r="AI307" s="10">
        <v>42202</v>
      </c>
      <c r="AJ307" s="9">
        <f t="shared" si="47"/>
        <v>2.9507402995099503</v>
      </c>
      <c r="AK307" s="46">
        <f t="shared" si="48"/>
        <v>1810.8409999999999</v>
      </c>
      <c r="AL307" s="46">
        <f t="shared" si="49"/>
        <v>0</v>
      </c>
      <c r="AM307" s="46">
        <f t="shared" si="49"/>
        <v>0</v>
      </c>
      <c r="AN307" s="23">
        <f t="shared" si="50"/>
        <v>0</v>
      </c>
    </row>
    <row r="308" spans="6:40" x14ac:dyDescent="0.25">
      <c r="F308" s="10">
        <v>42205</v>
      </c>
      <c r="G308">
        <v>1782.191</v>
      </c>
      <c r="AB308" s="10">
        <v>42205</v>
      </c>
      <c r="AC308">
        <v>1782.191</v>
      </c>
      <c r="AD308" s="45">
        <f>MAX($AC$6:AC308)</f>
        <v>1810.8409999999999</v>
      </c>
      <c r="AE308" s="45">
        <f t="shared" si="51"/>
        <v>-1.5821378022697674E-2</v>
      </c>
      <c r="AF308" s="45">
        <f t="shared" si="52"/>
        <v>7.6368841288143585E-4</v>
      </c>
      <c r="AG308" s="45">
        <f t="shared" si="53"/>
        <v>5.8321999196936639E-7</v>
      </c>
      <c r="AI308" s="10">
        <v>42205</v>
      </c>
      <c r="AJ308" s="9">
        <f t="shared" si="47"/>
        <v>2.99220088879833</v>
      </c>
      <c r="AK308" s="46">
        <f t="shared" si="48"/>
        <v>1810.8409999999999</v>
      </c>
      <c r="AL308" s="46">
        <f t="shared" si="49"/>
        <v>1.4050910985038412E-2</v>
      </c>
      <c r="AM308" s="46">
        <f t="shared" si="49"/>
        <v>0</v>
      </c>
      <c r="AN308" s="23">
        <f t="shared" si="50"/>
        <v>1.4050910985038412E-2</v>
      </c>
    </row>
    <row r="309" spans="6:40" x14ac:dyDescent="0.25">
      <c r="F309" s="10">
        <v>42206</v>
      </c>
      <c r="G309">
        <v>1777.8630000000001</v>
      </c>
      <c r="AB309" s="10">
        <v>42206</v>
      </c>
      <c r="AC309">
        <v>1777.8630000000001</v>
      </c>
      <c r="AD309" s="45">
        <f>MAX($AC$6:AC309)</f>
        <v>1810.8409999999999</v>
      </c>
      <c r="AE309" s="45">
        <f t="shared" si="51"/>
        <v>-1.8211427728883844E-2</v>
      </c>
      <c r="AF309" s="45">
        <f t="shared" si="52"/>
        <v>-2.4284714713518341E-3</v>
      </c>
      <c r="AG309" s="45">
        <f t="shared" si="53"/>
        <v>5.8974736871697418E-6</v>
      </c>
      <c r="AI309" s="10">
        <v>42206</v>
      </c>
      <c r="AJ309" s="9">
        <f t="shared" si="47"/>
        <v>3.0043385702540166</v>
      </c>
      <c r="AK309" s="46">
        <f t="shared" si="48"/>
        <v>1810.8409999999999</v>
      </c>
      <c r="AL309" s="46">
        <f t="shared" si="49"/>
        <v>4.0564393591104864E-3</v>
      </c>
      <c r="AM309" s="46">
        <f t="shared" si="49"/>
        <v>0</v>
      </c>
      <c r="AN309" s="23">
        <f t="shared" si="50"/>
        <v>4.0564393591104864E-3</v>
      </c>
    </row>
    <row r="310" spans="6:40" x14ac:dyDescent="0.25">
      <c r="F310" s="10">
        <v>42207</v>
      </c>
      <c r="G310">
        <v>1766.635</v>
      </c>
      <c r="AB310" s="10">
        <v>42207</v>
      </c>
      <c r="AC310">
        <v>1766.635</v>
      </c>
      <c r="AD310" s="45">
        <f>MAX($AC$6:AC310)</f>
        <v>1810.8409999999999</v>
      </c>
      <c r="AE310" s="45">
        <f t="shared" si="51"/>
        <v>-2.4411861670903146E-2</v>
      </c>
      <c r="AF310" s="45">
        <f t="shared" si="52"/>
        <v>-6.3154472532472861E-3</v>
      </c>
      <c r="AG310" s="45">
        <f t="shared" si="53"/>
        <v>3.9884874008548687E-5</v>
      </c>
      <c r="AI310" s="10">
        <v>42207</v>
      </c>
      <c r="AJ310" s="9">
        <f t="shared" si="47"/>
        <v>3.0285269737141589</v>
      </c>
      <c r="AK310" s="46">
        <f t="shared" si="48"/>
        <v>1810.8409999999999</v>
      </c>
      <c r="AL310" s="46">
        <f t="shared" si="49"/>
        <v>8.0511576490185366E-3</v>
      </c>
      <c r="AM310" s="46">
        <f t="shared" si="49"/>
        <v>0</v>
      </c>
      <c r="AN310" s="23">
        <f t="shared" si="50"/>
        <v>8.0511576490185366E-3</v>
      </c>
    </row>
    <row r="311" spans="6:40" x14ac:dyDescent="0.25">
      <c r="F311" s="10">
        <v>42208</v>
      </c>
      <c r="G311">
        <v>1762.7950000000001</v>
      </c>
      <c r="AB311" s="10">
        <v>42208</v>
      </c>
      <c r="AC311">
        <v>1762.7950000000001</v>
      </c>
      <c r="AD311" s="45">
        <f>MAX($AC$6:AC311)</f>
        <v>1810.8409999999999</v>
      </c>
      <c r="AE311" s="45">
        <f t="shared" si="51"/>
        <v>-2.6532423332584099E-2</v>
      </c>
      <c r="AF311" s="45">
        <f t="shared" si="52"/>
        <v>-2.1736238668428332E-3</v>
      </c>
      <c r="AG311" s="45">
        <f t="shared" si="53"/>
        <v>4.7246407145087904E-6</v>
      </c>
      <c r="AI311" s="10">
        <v>42208</v>
      </c>
      <c r="AJ311" s="9">
        <f t="shared" si="47"/>
        <v>3.0315235071464244</v>
      </c>
      <c r="AK311" s="46">
        <f t="shared" si="48"/>
        <v>1810.8409999999999</v>
      </c>
      <c r="AL311" s="46">
        <f t="shared" si="49"/>
        <v>9.8943593974021304E-4</v>
      </c>
      <c r="AM311" s="46">
        <f t="shared" si="49"/>
        <v>0</v>
      </c>
      <c r="AN311" s="23">
        <f t="shared" si="50"/>
        <v>9.8943593974021304E-4</v>
      </c>
    </row>
    <row r="312" spans="6:40" x14ac:dyDescent="0.25">
      <c r="F312" s="10">
        <v>42209</v>
      </c>
      <c r="G312">
        <v>1745.502</v>
      </c>
      <c r="AB312" s="10">
        <v>42209</v>
      </c>
      <c r="AC312">
        <v>1745.502</v>
      </c>
      <c r="AD312" s="45">
        <f>MAX($AC$6:AC312)</f>
        <v>1810.8409999999999</v>
      </c>
      <c r="AE312" s="45">
        <f t="shared" si="51"/>
        <v>-3.6082129794940521E-2</v>
      </c>
      <c r="AF312" s="45">
        <f t="shared" si="52"/>
        <v>-9.8099892500262964E-3</v>
      </c>
      <c r="AG312" s="45">
        <f t="shared" si="53"/>
        <v>9.6235889085631495E-5</v>
      </c>
      <c r="AI312" s="10">
        <v>42209</v>
      </c>
      <c r="AJ312" s="9">
        <f t="shared" si="47"/>
        <v>3.0315235071464244</v>
      </c>
      <c r="AK312" s="46">
        <f t="shared" si="48"/>
        <v>1810.8409999999999</v>
      </c>
      <c r="AL312" s="46">
        <f t="shared" si="49"/>
        <v>0</v>
      </c>
      <c r="AM312" s="46">
        <f t="shared" si="49"/>
        <v>0</v>
      </c>
      <c r="AN312" s="23">
        <f t="shared" si="50"/>
        <v>0</v>
      </c>
    </row>
    <row r="313" spans="6:40" x14ac:dyDescent="0.25">
      <c r="F313" s="10">
        <v>42212</v>
      </c>
      <c r="G313">
        <v>1733.5840000000001</v>
      </c>
      <c r="AB313" s="10">
        <v>42212</v>
      </c>
      <c r="AC313">
        <v>1733.5840000000001</v>
      </c>
      <c r="AD313" s="45">
        <f>MAX($AC$6:AC313)</f>
        <v>1810.8409999999999</v>
      </c>
      <c r="AE313" s="45">
        <f t="shared" si="51"/>
        <v>-4.266360216054299E-2</v>
      </c>
      <c r="AF313" s="45">
        <f t="shared" si="52"/>
        <v>-6.8278352015637145E-3</v>
      </c>
      <c r="AG313" s="45">
        <f t="shared" si="53"/>
        <v>4.6619333539712609E-5</v>
      </c>
      <c r="AI313" s="10">
        <v>42212</v>
      </c>
      <c r="AJ313" s="9">
        <f t="shared" si="47"/>
        <v>2.990968700264574</v>
      </c>
      <c r="AK313" s="46">
        <f t="shared" si="48"/>
        <v>1810.8409999999999</v>
      </c>
      <c r="AL313" s="46">
        <f t="shared" si="49"/>
        <v>-1.3377698304581132E-2</v>
      </c>
      <c r="AM313" s="46">
        <f t="shared" si="49"/>
        <v>0</v>
      </c>
      <c r="AN313" s="23">
        <f t="shared" si="50"/>
        <v>-1.3377698304581132E-2</v>
      </c>
    </row>
    <row r="314" spans="6:40" x14ac:dyDescent="0.25">
      <c r="F314" s="10">
        <v>42213</v>
      </c>
      <c r="G314">
        <v>1747.059</v>
      </c>
      <c r="AB314" s="10">
        <v>42213</v>
      </c>
      <c r="AC314">
        <v>1747.059</v>
      </c>
      <c r="AD314" s="45">
        <f>MAX($AC$6:AC314)</f>
        <v>1810.8409999999999</v>
      </c>
      <c r="AE314" s="45">
        <f t="shared" si="51"/>
        <v>-3.5222308308680894E-2</v>
      </c>
      <c r="AF314" s="45">
        <f t="shared" si="52"/>
        <v>7.772914378535889E-3</v>
      </c>
      <c r="AG314" s="45">
        <f t="shared" si="53"/>
        <v>6.0418197936049966E-5</v>
      </c>
      <c r="AI314" s="10">
        <v>42213</v>
      </c>
      <c r="AJ314" s="9">
        <f t="shared" si="47"/>
        <v>2.9601131889671346</v>
      </c>
      <c r="AK314" s="46">
        <f t="shared" si="48"/>
        <v>1810.8409999999999</v>
      </c>
      <c r="AL314" s="46">
        <f t="shared" si="49"/>
        <v>-1.0316226744435664E-2</v>
      </c>
      <c r="AM314" s="46">
        <f t="shared" si="49"/>
        <v>0</v>
      </c>
      <c r="AN314" s="23">
        <f t="shared" si="50"/>
        <v>-1.0316226744435664E-2</v>
      </c>
    </row>
    <row r="315" spans="6:40" x14ac:dyDescent="0.25">
      <c r="F315" s="10">
        <v>42214</v>
      </c>
      <c r="G315">
        <v>1760.694</v>
      </c>
      <c r="AB315" s="10">
        <v>42214</v>
      </c>
      <c r="AC315">
        <v>1760.694</v>
      </c>
      <c r="AD315" s="45">
        <f>MAX($AC$6:AC315)</f>
        <v>1810.8409999999999</v>
      </c>
      <c r="AE315" s="45">
        <f t="shared" si="51"/>
        <v>-2.7692657720915226E-2</v>
      </c>
      <c r="AF315" s="45">
        <f t="shared" si="52"/>
        <v>7.8045446662076134E-3</v>
      </c>
      <c r="AG315" s="45">
        <f t="shared" si="53"/>
        <v>6.0910917446829707E-5</v>
      </c>
      <c r="AI315" s="10">
        <v>42214</v>
      </c>
      <c r="AJ315" s="9">
        <f t="shared" si="47"/>
        <v>2.9729925398749137</v>
      </c>
      <c r="AK315" s="46">
        <f t="shared" si="48"/>
        <v>1810.8409999999999</v>
      </c>
      <c r="AL315" s="46">
        <f t="shared" si="49"/>
        <v>4.3509656846172362E-3</v>
      </c>
      <c r="AM315" s="46">
        <f t="shared" si="49"/>
        <v>0</v>
      </c>
      <c r="AN315" s="23">
        <f t="shared" si="50"/>
        <v>4.3509656846172362E-3</v>
      </c>
    </row>
    <row r="316" spans="6:40" x14ac:dyDescent="0.25">
      <c r="F316" s="10">
        <v>42215</v>
      </c>
      <c r="G316">
        <v>1759.7660000000001</v>
      </c>
      <c r="AB316" s="10">
        <v>42215</v>
      </c>
      <c r="AC316">
        <v>1759.7660000000001</v>
      </c>
      <c r="AD316" s="45">
        <f>MAX($AC$6:AC316)</f>
        <v>1810.8409999999999</v>
      </c>
      <c r="AE316" s="45">
        <f t="shared" si="51"/>
        <v>-2.8205126789154766E-2</v>
      </c>
      <c r="AF316" s="45">
        <f t="shared" si="52"/>
        <v>-5.2706489600118367E-4</v>
      </c>
      <c r="AG316" s="45">
        <f t="shared" si="53"/>
        <v>2.7779740459673854E-7</v>
      </c>
      <c r="AI316" s="10">
        <v>42215</v>
      </c>
      <c r="AJ316" s="9">
        <f t="shared" si="47"/>
        <v>2.9864111677614837</v>
      </c>
      <c r="AK316" s="46">
        <f t="shared" si="48"/>
        <v>1810.8409999999999</v>
      </c>
      <c r="AL316" s="46">
        <f t="shared" si="49"/>
        <v>4.5135087648535688E-3</v>
      </c>
      <c r="AM316" s="46">
        <f t="shared" si="49"/>
        <v>0</v>
      </c>
      <c r="AN316" s="23">
        <f t="shared" si="50"/>
        <v>4.5135087648535688E-3</v>
      </c>
    </row>
    <row r="317" spans="6:40" x14ac:dyDescent="0.25">
      <c r="F317" s="10">
        <v>42216</v>
      </c>
      <c r="G317">
        <v>1765.604</v>
      </c>
      <c r="AB317" s="10">
        <v>42216</v>
      </c>
      <c r="AC317">
        <v>1765.604</v>
      </c>
      <c r="AD317" s="45">
        <f>MAX($AC$6:AC317)</f>
        <v>1810.8409999999999</v>
      </c>
      <c r="AE317" s="45">
        <f t="shared" si="51"/>
        <v>-2.4981210387880481E-2</v>
      </c>
      <c r="AF317" s="45">
        <f t="shared" si="52"/>
        <v>3.3174865294589573E-3</v>
      </c>
      <c r="AG317" s="45">
        <f t="shared" si="53"/>
        <v>1.1005716873141638E-5</v>
      </c>
      <c r="AI317" s="10">
        <v>42216</v>
      </c>
      <c r="AJ317" s="9">
        <f t="shared" si="47"/>
        <v>2.9864111677614837</v>
      </c>
      <c r="AK317" s="46">
        <f t="shared" si="48"/>
        <v>1810.8409999999999</v>
      </c>
      <c r="AL317" s="46">
        <f t="shared" si="49"/>
        <v>0</v>
      </c>
      <c r="AM317" s="46">
        <f t="shared" si="49"/>
        <v>0</v>
      </c>
      <c r="AN317" s="23">
        <f t="shared" si="50"/>
        <v>0</v>
      </c>
    </row>
    <row r="318" spans="6:40" x14ac:dyDescent="0.25">
      <c r="F318" s="10">
        <v>42219</v>
      </c>
      <c r="G318">
        <v>1761.1790000000001</v>
      </c>
      <c r="AB318" s="10">
        <v>42219</v>
      </c>
      <c r="AC318">
        <v>1761.1790000000001</v>
      </c>
      <c r="AD318" s="45">
        <f>MAX($AC$6:AC318)</f>
        <v>1810.8409999999999</v>
      </c>
      <c r="AE318" s="45">
        <f t="shared" si="51"/>
        <v>-2.7424826365208155E-2</v>
      </c>
      <c r="AF318" s="45">
        <f t="shared" si="52"/>
        <v>-2.50622449881166E-3</v>
      </c>
      <c r="AG318" s="45">
        <f t="shared" si="53"/>
        <v>6.2811612384437566E-6</v>
      </c>
      <c r="AI318" s="10">
        <v>42219</v>
      </c>
      <c r="AJ318" s="9">
        <f t="shared" si="47"/>
        <v>2.9942646840633236</v>
      </c>
      <c r="AK318" s="46">
        <f t="shared" si="48"/>
        <v>1810.8409999999999</v>
      </c>
      <c r="AL318" s="46">
        <f t="shared" si="49"/>
        <v>2.6297505134655896E-3</v>
      </c>
      <c r="AM318" s="46">
        <f t="shared" si="49"/>
        <v>0</v>
      </c>
      <c r="AN318" s="23">
        <f t="shared" si="50"/>
        <v>2.6297505134655896E-3</v>
      </c>
    </row>
    <row r="319" spans="6:40" x14ac:dyDescent="0.25">
      <c r="F319" s="10">
        <v>42220</v>
      </c>
      <c r="G319">
        <v>1758.867</v>
      </c>
      <c r="AB319" s="10">
        <v>42220</v>
      </c>
      <c r="AC319">
        <v>1758.867</v>
      </c>
      <c r="AD319" s="45">
        <f>MAX($AC$6:AC319)</f>
        <v>1810.8409999999999</v>
      </c>
      <c r="AE319" s="45">
        <f t="shared" si="51"/>
        <v>-2.8701581199011894E-2</v>
      </c>
      <c r="AF319" s="45">
        <f t="shared" si="52"/>
        <v>-1.3127569656463667E-3</v>
      </c>
      <c r="AG319" s="45">
        <f t="shared" si="53"/>
        <v>1.723330850853056E-6</v>
      </c>
      <c r="AI319" s="10">
        <v>42220</v>
      </c>
      <c r="AJ319" s="9">
        <f t="shared" si="47"/>
        <v>2.9794303987335833</v>
      </c>
      <c r="AK319" s="46">
        <f t="shared" si="48"/>
        <v>1810.8409999999999</v>
      </c>
      <c r="AL319" s="46">
        <f t="shared" si="49"/>
        <v>-4.9542331406753348E-3</v>
      </c>
      <c r="AM319" s="46">
        <f t="shared" si="49"/>
        <v>0</v>
      </c>
      <c r="AN319" s="23">
        <f t="shared" si="50"/>
        <v>-4.9542331406753348E-3</v>
      </c>
    </row>
    <row r="320" spans="6:40" x14ac:dyDescent="0.25">
      <c r="F320" s="10">
        <v>42221</v>
      </c>
      <c r="G320">
        <v>1762.752</v>
      </c>
      <c r="AB320" s="10">
        <v>42221</v>
      </c>
      <c r="AC320">
        <v>1762.752</v>
      </c>
      <c r="AD320" s="45">
        <f>MAX($AC$6:AC320)</f>
        <v>1810.8409999999999</v>
      </c>
      <c r="AE320" s="45">
        <f t="shared" si="51"/>
        <v>-2.6556169205358193E-2</v>
      </c>
      <c r="AF320" s="45">
        <f t="shared" si="52"/>
        <v>2.208808283969077E-3</v>
      </c>
      <c r="AG320" s="45">
        <f t="shared" si="53"/>
        <v>4.8788340353304188E-6</v>
      </c>
      <c r="AI320" s="10">
        <v>42221</v>
      </c>
      <c r="AJ320" s="9">
        <f t="shared" si="47"/>
        <v>3.0108301096392571</v>
      </c>
      <c r="AK320" s="46">
        <f t="shared" si="48"/>
        <v>1810.8409999999999</v>
      </c>
      <c r="AL320" s="46">
        <f t="shared" si="49"/>
        <v>1.0538830146534117E-2</v>
      </c>
      <c r="AM320" s="46">
        <f t="shared" si="49"/>
        <v>0</v>
      </c>
      <c r="AN320" s="23">
        <f t="shared" si="50"/>
        <v>1.0538830146534117E-2</v>
      </c>
    </row>
    <row r="321" spans="6:40" x14ac:dyDescent="0.25">
      <c r="F321" s="10">
        <v>42222</v>
      </c>
      <c r="G321">
        <v>1752.673</v>
      </c>
      <c r="AB321" s="10">
        <v>42222</v>
      </c>
      <c r="AC321">
        <v>1752.673</v>
      </c>
      <c r="AD321" s="45">
        <f>MAX($AC$6:AC321)</f>
        <v>1810.8409999999999</v>
      </c>
      <c r="AE321" s="45">
        <f t="shared" si="51"/>
        <v>-3.2122091337671188E-2</v>
      </c>
      <c r="AF321" s="45">
        <f t="shared" si="52"/>
        <v>-5.7177640416802289E-3</v>
      </c>
      <c r="AG321" s="45">
        <f t="shared" si="53"/>
        <v>3.269282563633143E-5</v>
      </c>
      <c r="AI321" s="10">
        <v>42222</v>
      </c>
      <c r="AJ321" s="9">
        <f t="shared" si="47"/>
        <v>3.0180673188029776</v>
      </c>
      <c r="AK321" s="46">
        <f t="shared" si="48"/>
        <v>1810.8409999999999</v>
      </c>
      <c r="AL321" s="46">
        <f t="shared" si="49"/>
        <v>2.4037255176074801E-3</v>
      </c>
      <c r="AM321" s="46">
        <f t="shared" si="49"/>
        <v>0</v>
      </c>
      <c r="AN321" s="23">
        <f t="shared" si="50"/>
        <v>2.4037255176074801E-3</v>
      </c>
    </row>
    <row r="322" spans="6:40" x14ac:dyDescent="0.25">
      <c r="F322" s="10">
        <v>42223</v>
      </c>
      <c r="G322">
        <v>1747.34</v>
      </c>
      <c r="AB322" s="10">
        <v>42223</v>
      </c>
      <c r="AC322">
        <v>1747.34</v>
      </c>
      <c r="AD322" s="45">
        <f>MAX($AC$6:AC322)</f>
        <v>1810.8409999999999</v>
      </c>
      <c r="AE322" s="45">
        <f t="shared" si="51"/>
        <v>-3.5067131791250539E-2</v>
      </c>
      <c r="AF322" s="45">
        <f t="shared" si="52"/>
        <v>-3.0427809408829498E-3</v>
      </c>
      <c r="AG322" s="45">
        <f t="shared" si="53"/>
        <v>9.2585158542005288E-6</v>
      </c>
      <c r="AI322" s="10">
        <v>42223</v>
      </c>
      <c r="AJ322" s="9">
        <f t="shared" si="47"/>
        <v>3.0180673188029776</v>
      </c>
      <c r="AK322" s="46">
        <f t="shared" si="48"/>
        <v>1810.8409999999999</v>
      </c>
      <c r="AL322" s="46">
        <f t="shared" si="49"/>
        <v>0</v>
      </c>
      <c r="AM322" s="46">
        <f t="shared" si="49"/>
        <v>0</v>
      </c>
      <c r="AN322" s="23">
        <f t="shared" si="50"/>
        <v>0</v>
      </c>
    </row>
    <row r="323" spans="6:40" x14ac:dyDescent="0.25">
      <c r="F323" s="10">
        <v>42226</v>
      </c>
      <c r="G323">
        <v>1766.617</v>
      </c>
      <c r="AB323" s="10">
        <v>42226</v>
      </c>
      <c r="AC323">
        <v>1766.617</v>
      </c>
      <c r="AD323" s="45">
        <f>MAX($AC$6:AC323)</f>
        <v>1810.8409999999999</v>
      </c>
      <c r="AE323" s="45">
        <f t="shared" si="51"/>
        <v>-2.4421801803692245E-2</v>
      </c>
      <c r="AF323" s="45">
        <f t="shared" si="52"/>
        <v>1.1032197511646302E-2</v>
      </c>
      <c r="AG323" s="45">
        <f t="shared" si="53"/>
        <v>1.2170938193597487E-4</v>
      </c>
      <c r="AI323" s="10">
        <v>42226</v>
      </c>
      <c r="AJ323" s="9">
        <f t="shared" si="47"/>
        <v>3.0124465752882532</v>
      </c>
      <c r="AK323" s="46">
        <f t="shared" si="48"/>
        <v>1810.8409999999999</v>
      </c>
      <c r="AL323" s="46">
        <f t="shared" si="49"/>
        <v>-1.8623651897048399E-3</v>
      </c>
      <c r="AM323" s="46">
        <f t="shared" si="49"/>
        <v>0</v>
      </c>
      <c r="AN323" s="23">
        <f t="shared" si="50"/>
        <v>-1.8623651897048399E-3</v>
      </c>
    </row>
    <row r="324" spans="6:40" x14ac:dyDescent="0.25">
      <c r="F324" s="10"/>
      <c r="G324"/>
    </row>
  </sheetData>
  <mergeCells count="8">
    <mergeCell ref="AB4:AG4"/>
    <mergeCell ref="AI4:AM4"/>
    <mergeCell ref="I9:O10"/>
    <mergeCell ref="B1:G1"/>
    <mergeCell ref="I3:Q3"/>
    <mergeCell ref="B4:C4"/>
    <mergeCell ref="F4:G4"/>
    <mergeCell ref="U4:Z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48"/>
  <sheetViews>
    <sheetView workbookViewId="0">
      <selection activeCell="R3" sqref="R3"/>
    </sheetView>
  </sheetViews>
  <sheetFormatPr baseColWidth="10" defaultRowHeight="15" x14ac:dyDescent="0.25"/>
  <cols>
    <col min="18" max="21" width="11.42578125" style="54"/>
  </cols>
  <sheetData>
    <row r="1" spans="1:21" x14ac:dyDescent="0.25">
      <c r="A1" t="s">
        <v>42</v>
      </c>
      <c r="B1" t="s">
        <v>43</v>
      </c>
      <c r="C1" t="s">
        <v>44</v>
      </c>
      <c r="E1" t="s">
        <v>46</v>
      </c>
      <c r="F1" t="s">
        <v>47</v>
      </c>
      <c r="G1" t="s">
        <v>42</v>
      </c>
      <c r="H1" t="s">
        <v>48</v>
      </c>
      <c r="K1" t="s">
        <v>54</v>
      </c>
      <c r="L1" t="s">
        <v>55</v>
      </c>
      <c r="M1" t="s">
        <v>44</v>
      </c>
      <c r="P1" s="10">
        <v>41781</v>
      </c>
      <c r="Q1" s="16">
        <v>12.010999999999999</v>
      </c>
      <c r="R1" s="54">
        <f>VLOOKUP(P1,$B$2:$C$447,2,FALSE)</f>
        <v>0.19925677</v>
      </c>
      <c r="S1" s="54">
        <f>Q1*R1</f>
        <v>2.3932730644699998</v>
      </c>
      <c r="T1" s="54">
        <f>VLOOKUP(P1,$L$2:$M$447,2,FALSE)</f>
        <v>0.73163593999999998</v>
      </c>
      <c r="U1" s="54">
        <f>S1*T1</f>
        <v>1.7510045882001888</v>
      </c>
    </row>
    <row r="2" spans="1:21" x14ac:dyDescent="0.25">
      <c r="A2" t="s">
        <v>45</v>
      </c>
      <c r="B2" s="10">
        <v>41781</v>
      </c>
      <c r="C2">
        <v>0.19925677</v>
      </c>
      <c r="E2" t="s">
        <v>49</v>
      </c>
      <c r="F2" t="s">
        <v>50</v>
      </c>
      <c r="G2" s="10">
        <v>41781</v>
      </c>
      <c r="H2">
        <v>1692.356</v>
      </c>
      <c r="K2" t="s">
        <v>52</v>
      </c>
      <c r="L2" s="10">
        <v>41789</v>
      </c>
      <c r="M2">
        <v>0.73491585000000004</v>
      </c>
      <c r="P2" s="10">
        <v>41788</v>
      </c>
      <c r="Q2" s="16">
        <v>13.1082</v>
      </c>
      <c r="R2" s="54">
        <f t="shared" ref="R2:R65" si="0">VLOOKUP(P2,$B$2:$C$447,2,FALSE)</f>
        <v>0.19996601</v>
      </c>
      <c r="S2" s="54">
        <f t="shared" ref="S2:S65" si="1">Q2*R2</f>
        <v>2.6211944522819999</v>
      </c>
      <c r="T2" s="54">
        <f t="shared" ref="T2:T65" si="2">VLOOKUP(P2,$L$2:$M$447,2,FALSE)</f>
        <v>0.73464589999999996</v>
      </c>
      <c r="U2" s="54">
        <f t="shared" ref="U2:U65" si="3">S2*T2</f>
        <v>1.9256497574717168</v>
      </c>
    </row>
    <row r="3" spans="1:21" x14ac:dyDescent="0.25">
      <c r="A3" t="s">
        <v>45</v>
      </c>
      <c r="B3" s="10">
        <v>41782</v>
      </c>
      <c r="C3">
        <v>0.19978623000000001</v>
      </c>
      <c r="E3" t="s">
        <v>49</v>
      </c>
      <c r="F3" t="s">
        <v>50</v>
      </c>
      <c r="G3" s="10">
        <v>41782</v>
      </c>
      <c r="H3">
        <v>1697.9390000000001</v>
      </c>
      <c r="K3" t="s">
        <v>52</v>
      </c>
      <c r="L3" s="10">
        <v>41796</v>
      </c>
      <c r="M3">
        <v>0.73303035000000005</v>
      </c>
      <c r="P3" s="10">
        <v>41795</v>
      </c>
      <c r="Q3" s="16">
        <v>12.5662</v>
      </c>
      <c r="R3" s="54">
        <f t="shared" si="0"/>
        <v>0.20144435999999999</v>
      </c>
      <c r="S3" s="54">
        <f t="shared" si="1"/>
        <v>2.5313901166320001</v>
      </c>
      <c r="T3" s="54">
        <f t="shared" si="2"/>
        <v>0.73708262999999996</v>
      </c>
      <c r="U3" s="54">
        <f t="shared" si="3"/>
        <v>1.8658436847231212</v>
      </c>
    </row>
    <row r="4" spans="1:21" x14ac:dyDescent="0.25">
      <c r="A4" t="s">
        <v>45</v>
      </c>
      <c r="B4" s="10">
        <v>41783</v>
      </c>
      <c r="C4">
        <v>0.19978623000000001</v>
      </c>
      <c r="E4" t="s">
        <v>49</v>
      </c>
      <c r="F4" t="s">
        <v>50</v>
      </c>
      <c r="G4" s="10">
        <v>41785</v>
      </c>
      <c r="H4">
        <v>1703.182</v>
      </c>
      <c r="K4" t="s">
        <v>52</v>
      </c>
      <c r="L4" s="10">
        <v>41838</v>
      </c>
      <c r="M4">
        <v>0.73937153</v>
      </c>
      <c r="P4" s="10">
        <v>41802</v>
      </c>
      <c r="Q4" s="16">
        <v>11.940799999999999</v>
      </c>
      <c r="R4" s="54">
        <f t="shared" si="0"/>
        <v>0.20116878999999999</v>
      </c>
      <c r="S4" s="54">
        <f t="shared" si="1"/>
        <v>2.4021162876319999</v>
      </c>
      <c r="T4" s="54">
        <f t="shared" si="2"/>
        <v>0.73920757000000004</v>
      </c>
      <c r="U4" s="54">
        <f t="shared" si="3"/>
        <v>1.7756625438378717</v>
      </c>
    </row>
    <row r="5" spans="1:21" x14ac:dyDescent="0.25">
      <c r="A5" t="s">
        <v>45</v>
      </c>
      <c r="B5" s="10">
        <v>41784</v>
      </c>
      <c r="C5">
        <v>0.19978623000000001</v>
      </c>
      <c r="E5" t="s">
        <v>49</v>
      </c>
      <c r="F5" t="s">
        <v>50</v>
      </c>
      <c r="G5" s="10">
        <v>41786</v>
      </c>
      <c r="H5">
        <v>1707.6659999999999</v>
      </c>
      <c r="K5" t="s">
        <v>52</v>
      </c>
      <c r="L5" s="10">
        <v>41843</v>
      </c>
      <c r="M5">
        <v>0.74266617000000001</v>
      </c>
      <c r="P5" s="10">
        <v>41809</v>
      </c>
      <c r="Q5" s="16">
        <v>11.462899999999999</v>
      </c>
      <c r="R5" s="54">
        <f t="shared" si="0"/>
        <v>0.19987608000000001</v>
      </c>
      <c r="S5" s="54">
        <f t="shared" si="1"/>
        <v>2.2911595174319999</v>
      </c>
      <c r="T5" s="54">
        <f t="shared" si="2"/>
        <v>0.73421438999999999</v>
      </c>
      <c r="U5" s="54">
        <f t="shared" si="3"/>
        <v>1.6822022874840301</v>
      </c>
    </row>
    <row r="6" spans="1:21" x14ac:dyDescent="0.25">
      <c r="A6" t="s">
        <v>45</v>
      </c>
      <c r="B6" s="10">
        <v>41785</v>
      </c>
      <c r="C6">
        <v>0.19964862</v>
      </c>
      <c r="E6" t="s">
        <v>49</v>
      </c>
      <c r="F6" t="s">
        <v>50</v>
      </c>
      <c r="G6" s="10">
        <v>41787</v>
      </c>
      <c r="H6">
        <v>1706.145</v>
      </c>
      <c r="K6" t="s">
        <v>52</v>
      </c>
      <c r="L6" s="10">
        <v>41803</v>
      </c>
      <c r="M6">
        <v>0.73887986000000005</v>
      </c>
      <c r="P6" s="10">
        <v>41816</v>
      </c>
      <c r="Q6" s="16">
        <v>10.771599999999999</v>
      </c>
      <c r="R6" s="54">
        <f t="shared" si="0"/>
        <v>0.20000200000000001</v>
      </c>
      <c r="S6" s="54">
        <f t="shared" si="1"/>
        <v>2.1543415432000002</v>
      </c>
      <c r="T6" s="54">
        <f t="shared" si="2"/>
        <v>0.73496987000000003</v>
      </c>
      <c r="U6" s="54">
        <f t="shared" si="3"/>
        <v>1.5833761239413036</v>
      </c>
    </row>
    <row r="7" spans="1:21" x14ac:dyDescent="0.25">
      <c r="A7" t="s">
        <v>45</v>
      </c>
      <c r="B7" s="10">
        <v>41786</v>
      </c>
      <c r="C7">
        <v>0.19961076</v>
      </c>
      <c r="E7" t="s">
        <v>49</v>
      </c>
      <c r="F7" t="s">
        <v>50</v>
      </c>
      <c r="G7" s="10">
        <v>41788</v>
      </c>
      <c r="H7">
        <v>1713.248</v>
      </c>
      <c r="K7" t="s">
        <v>52</v>
      </c>
      <c r="L7" s="10">
        <v>41835</v>
      </c>
      <c r="M7">
        <v>0.73459193</v>
      </c>
      <c r="P7" s="10">
        <v>41823</v>
      </c>
      <c r="Q7" s="16">
        <v>11.107699999999999</v>
      </c>
      <c r="R7" s="54">
        <f t="shared" si="0"/>
        <v>0.20000200000000001</v>
      </c>
      <c r="S7" s="54">
        <f t="shared" si="1"/>
        <v>2.2215622154000001</v>
      </c>
      <c r="T7" s="54">
        <f t="shared" si="2"/>
        <v>0.73281547999999996</v>
      </c>
      <c r="U7" s="54">
        <f t="shared" si="3"/>
        <v>1.6279951812282143</v>
      </c>
    </row>
    <row r="8" spans="1:21" x14ac:dyDescent="0.25">
      <c r="A8" t="s">
        <v>45</v>
      </c>
      <c r="B8" s="10">
        <v>41787</v>
      </c>
      <c r="C8">
        <v>0.20007403000000001</v>
      </c>
      <c r="E8" t="s">
        <v>49</v>
      </c>
      <c r="F8" t="s">
        <v>50</v>
      </c>
      <c r="G8" s="10">
        <v>41789</v>
      </c>
      <c r="H8">
        <v>1715.184</v>
      </c>
      <c r="K8" t="s">
        <v>52</v>
      </c>
      <c r="L8" s="10">
        <v>41810</v>
      </c>
      <c r="M8">
        <v>0.73594347999999998</v>
      </c>
      <c r="P8" s="10">
        <v>41830</v>
      </c>
      <c r="Q8" s="16">
        <v>11.516299999999999</v>
      </c>
      <c r="R8" s="54">
        <f t="shared" si="0"/>
        <v>0.20000599999999999</v>
      </c>
      <c r="S8" s="54">
        <f t="shared" si="1"/>
        <v>2.3033290977999998</v>
      </c>
      <c r="T8" s="54">
        <f t="shared" si="2"/>
        <v>0.73507792000000005</v>
      </c>
      <c r="U8" s="54">
        <f t="shared" si="3"/>
        <v>1.6931263622863006</v>
      </c>
    </row>
    <row r="9" spans="1:21" x14ac:dyDescent="0.25">
      <c r="A9" t="s">
        <v>45</v>
      </c>
      <c r="B9" s="10">
        <v>41788</v>
      </c>
      <c r="C9">
        <v>0.19996601</v>
      </c>
      <c r="E9" t="s">
        <v>49</v>
      </c>
      <c r="F9" t="s">
        <v>50</v>
      </c>
      <c r="G9" s="10">
        <v>41792</v>
      </c>
      <c r="H9">
        <v>1717.27</v>
      </c>
      <c r="K9" t="s">
        <v>52</v>
      </c>
      <c r="L9" s="10">
        <v>41823</v>
      </c>
      <c r="M9">
        <v>0.73281547999999996</v>
      </c>
      <c r="P9" s="10">
        <v>41837</v>
      </c>
      <c r="Q9" s="16">
        <v>12.146699999999999</v>
      </c>
      <c r="R9" s="54">
        <f t="shared" si="0"/>
        <v>0.20122951</v>
      </c>
      <c r="S9" s="54">
        <f t="shared" si="1"/>
        <v>2.4442744891169998</v>
      </c>
      <c r="T9" s="54">
        <f t="shared" si="2"/>
        <v>0.73937153</v>
      </c>
      <c r="U9" s="54">
        <f t="shared" si="3"/>
        <v>1.8072269687584046</v>
      </c>
    </row>
    <row r="10" spans="1:21" x14ac:dyDescent="0.25">
      <c r="A10" t="s">
        <v>45</v>
      </c>
      <c r="B10" s="10">
        <v>41789</v>
      </c>
      <c r="C10">
        <v>0.19991803</v>
      </c>
      <c r="E10" t="s">
        <v>49</v>
      </c>
      <c r="F10" t="s">
        <v>50</v>
      </c>
      <c r="G10" s="10">
        <v>41793</v>
      </c>
      <c r="H10">
        <v>1715.8219999999999</v>
      </c>
      <c r="K10" t="s">
        <v>52</v>
      </c>
      <c r="L10" s="10">
        <v>41850</v>
      </c>
      <c r="M10">
        <v>0.74621296999999998</v>
      </c>
      <c r="P10" s="10">
        <v>41844</v>
      </c>
      <c r="Q10" s="16">
        <v>11.600899999999999</v>
      </c>
      <c r="R10" s="54">
        <f t="shared" si="0"/>
        <v>0.20216315000000001</v>
      </c>
      <c r="S10" s="54">
        <f t="shared" si="1"/>
        <v>2.3452744868350002</v>
      </c>
      <c r="T10" s="54">
        <f t="shared" si="2"/>
        <v>0.74228028999999995</v>
      </c>
      <c r="U10" s="54">
        <f t="shared" si="3"/>
        <v>1.740851026217485</v>
      </c>
    </row>
    <row r="11" spans="1:21" x14ac:dyDescent="0.25">
      <c r="A11" t="s">
        <v>45</v>
      </c>
      <c r="B11" s="10">
        <v>41790</v>
      </c>
      <c r="C11">
        <v>0.19991803</v>
      </c>
      <c r="E11" t="s">
        <v>49</v>
      </c>
      <c r="F11" t="s">
        <v>50</v>
      </c>
      <c r="G11" s="10">
        <v>41794</v>
      </c>
      <c r="H11">
        <v>1717.7639999999999</v>
      </c>
      <c r="K11" t="s">
        <v>52</v>
      </c>
      <c r="L11" s="10">
        <v>41793</v>
      </c>
      <c r="M11">
        <v>0.73286918000000001</v>
      </c>
      <c r="P11" s="10">
        <v>41858</v>
      </c>
      <c r="Q11" s="16">
        <v>11.7166</v>
      </c>
      <c r="R11" s="54">
        <f t="shared" si="0"/>
        <v>0.20353126999999999</v>
      </c>
      <c r="S11" s="54">
        <f t="shared" si="1"/>
        <v>2.3846944780819999</v>
      </c>
      <c r="T11" s="54">
        <f t="shared" si="2"/>
        <v>0.74805505999999999</v>
      </c>
      <c r="U11" s="54">
        <f t="shared" si="3"/>
        <v>1.7838827708832992</v>
      </c>
    </row>
    <row r="12" spans="1:21" x14ac:dyDescent="0.25">
      <c r="A12" t="s">
        <v>45</v>
      </c>
      <c r="B12" s="10">
        <v>41791</v>
      </c>
      <c r="C12">
        <v>0.19991803</v>
      </c>
      <c r="E12" t="s">
        <v>49</v>
      </c>
      <c r="F12" t="s">
        <v>50</v>
      </c>
      <c r="G12" s="10">
        <v>41795</v>
      </c>
      <c r="H12">
        <v>1725.6</v>
      </c>
      <c r="K12" t="s">
        <v>52</v>
      </c>
      <c r="L12" s="10">
        <v>41837</v>
      </c>
      <c r="M12">
        <v>0.73937153</v>
      </c>
      <c r="P12" s="10">
        <v>41879</v>
      </c>
      <c r="Q12" s="16">
        <v>12.13</v>
      </c>
      <c r="R12" s="54">
        <f t="shared" si="0"/>
        <v>0.20662224000000001</v>
      </c>
      <c r="S12" s="54">
        <f t="shared" si="1"/>
        <v>2.5063277712000005</v>
      </c>
      <c r="T12" s="54">
        <f t="shared" si="2"/>
        <v>0.75884048999999998</v>
      </c>
      <c r="U12" s="54">
        <f t="shared" si="3"/>
        <v>1.9019029939980163</v>
      </c>
    </row>
    <row r="13" spans="1:21" x14ac:dyDescent="0.25">
      <c r="A13" t="s">
        <v>45</v>
      </c>
      <c r="B13" s="10">
        <v>41792</v>
      </c>
      <c r="C13">
        <v>0.19978024</v>
      </c>
      <c r="E13" t="s">
        <v>49</v>
      </c>
      <c r="F13" t="s">
        <v>50</v>
      </c>
      <c r="G13" s="10">
        <v>41796</v>
      </c>
      <c r="H13">
        <v>1734.472</v>
      </c>
      <c r="K13" t="s">
        <v>52</v>
      </c>
      <c r="L13" s="10">
        <v>41957</v>
      </c>
      <c r="M13">
        <v>0.80411708000000004</v>
      </c>
      <c r="P13" s="10">
        <v>41886</v>
      </c>
      <c r="Q13" s="16">
        <v>12.825200000000001</v>
      </c>
      <c r="R13" s="54">
        <f t="shared" si="0"/>
        <v>0.20905194999999999</v>
      </c>
      <c r="S13" s="54">
        <f t="shared" si="1"/>
        <v>2.6811330691399999</v>
      </c>
      <c r="T13" s="54">
        <f t="shared" si="2"/>
        <v>0.76834422000000002</v>
      </c>
      <c r="U13" s="54">
        <f t="shared" si="3"/>
        <v>2.0600330967245792</v>
      </c>
    </row>
    <row r="14" spans="1:21" x14ac:dyDescent="0.25">
      <c r="A14" t="s">
        <v>45</v>
      </c>
      <c r="B14" s="10">
        <v>41793</v>
      </c>
      <c r="C14">
        <v>0.19965459999999999</v>
      </c>
      <c r="E14" t="s">
        <v>49</v>
      </c>
      <c r="F14" t="s">
        <v>50</v>
      </c>
      <c r="G14" s="10">
        <v>41799</v>
      </c>
      <c r="H14">
        <v>1735.9849999999999</v>
      </c>
      <c r="K14" t="s">
        <v>52</v>
      </c>
      <c r="L14" s="10">
        <v>41857</v>
      </c>
      <c r="M14">
        <v>0.74934431999999995</v>
      </c>
      <c r="P14" s="10">
        <v>41893</v>
      </c>
      <c r="Q14" s="16">
        <v>12.674200000000001</v>
      </c>
      <c r="R14" s="54">
        <f t="shared" si="0"/>
        <v>0.21034032999999999</v>
      </c>
      <c r="S14" s="54">
        <f t="shared" si="1"/>
        <v>2.6658954104860002</v>
      </c>
      <c r="T14" s="54">
        <f t="shared" si="2"/>
        <v>0.77351484999999998</v>
      </c>
      <c r="U14" s="54">
        <f t="shared" si="3"/>
        <v>2.0621096885577668</v>
      </c>
    </row>
    <row r="15" spans="1:21" x14ac:dyDescent="0.25">
      <c r="A15" t="s">
        <v>45</v>
      </c>
      <c r="B15" s="10">
        <v>41794</v>
      </c>
      <c r="C15">
        <v>0.19980220000000001</v>
      </c>
      <c r="E15" t="s">
        <v>49</v>
      </c>
      <c r="F15" t="s">
        <v>50</v>
      </c>
      <c r="G15" s="10">
        <v>41800</v>
      </c>
      <c r="H15">
        <v>1735.317</v>
      </c>
      <c r="K15" t="s">
        <v>52</v>
      </c>
      <c r="L15" s="10">
        <v>41862</v>
      </c>
      <c r="M15">
        <v>0.74704915999999999</v>
      </c>
      <c r="P15" s="10">
        <v>41900</v>
      </c>
      <c r="Q15" s="16">
        <v>13.025399999999999</v>
      </c>
      <c r="R15" s="54">
        <f t="shared" si="0"/>
        <v>0.21152157999999999</v>
      </c>
      <c r="S15" s="54">
        <f t="shared" si="1"/>
        <v>2.7551531881319997</v>
      </c>
      <c r="T15" s="54">
        <f t="shared" si="2"/>
        <v>0.77688005000000004</v>
      </c>
      <c r="U15" s="54">
        <f t="shared" si="3"/>
        <v>2.1404235465536474</v>
      </c>
    </row>
    <row r="16" spans="1:21" x14ac:dyDescent="0.25">
      <c r="A16" t="s">
        <v>45</v>
      </c>
      <c r="B16" s="10">
        <v>41795</v>
      </c>
      <c r="C16">
        <v>0.20144435999999999</v>
      </c>
      <c r="E16" t="s">
        <v>49</v>
      </c>
      <c r="F16" t="s">
        <v>50</v>
      </c>
      <c r="G16" s="10">
        <v>41801</v>
      </c>
      <c r="H16">
        <v>1731.201</v>
      </c>
      <c r="K16" t="s">
        <v>52</v>
      </c>
      <c r="L16" s="10">
        <v>41861</v>
      </c>
      <c r="M16">
        <v>0.74693756</v>
      </c>
      <c r="P16" s="10">
        <v>41907</v>
      </c>
      <c r="Q16" s="16">
        <v>12.7728</v>
      </c>
      <c r="R16" s="54">
        <f t="shared" si="0"/>
        <v>0.21392433</v>
      </c>
      <c r="S16" s="54">
        <f t="shared" si="1"/>
        <v>2.732412682224</v>
      </c>
      <c r="T16" s="54">
        <f t="shared" si="2"/>
        <v>0.78665828000000004</v>
      </c>
      <c r="U16" s="54">
        <f t="shared" si="3"/>
        <v>2.1494750608485185</v>
      </c>
    </row>
    <row r="17" spans="1:21" x14ac:dyDescent="0.25">
      <c r="A17" t="s">
        <v>45</v>
      </c>
      <c r="B17" s="10">
        <v>41796</v>
      </c>
      <c r="C17">
        <v>0.19928655000000001</v>
      </c>
      <c r="E17" t="s">
        <v>49</v>
      </c>
      <c r="F17" t="s">
        <v>50</v>
      </c>
      <c r="G17" s="10">
        <v>41802</v>
      </c>
      <c r="H17">
        <v>1725.491</v>
      </c>
      <c r="K17" t="s">
        <v>52</v>
      </c>
      <c r="L17" s="10">
        <v>41848</v>
      </c>
      <c r="M17">
        <v>0.74443535000000005</v>
      </c>
      <c r="P17" s="10">
        <v>41914</v>
      </c>
      <c r="Q17" s="16">
        <v>12.549300000000001</v>
      </c>
      <c r="R17" s="54">
        <f t="shared" si="0"/>
        <v>0.21533625000000001</v>
      </c>
      <c r="S17" s="54">
        <f t="shared" si="1"/>
        <v>2.702319202125</v>
      </c>
      <c r="T17" s="54">
        <f t="shared" si="2"/>
        <v>0.79170295000000002</v>
      </c>
      <c r="U17" s="54">
        <f t="shared" si="3"/>
        <v>2.1394340841640087</v>
      </c>
    </row>
    <row r="18" spans="1:21" x14ac:dyDescent="0.25">
      <c r="A18" t="s">
        <v>45</v>
      </c>
      <c r="B18" s="10">
        <v>41797</v>
      </c>
      <c r="C18">
        <v>0.19928655000000001</v>
      </c>
      <c r="E18" t="s">
        <v>49</v>
      </c>
      <c r="F18" t="s">
        <v>50</v>
      </c>
      <c r="G18" s="10">
        <v>41803</v>
      </c>
      <c r="H18">
        <v>1727.2080000000001</v>
      </c>
      <c r="K18" t="s">
        <v>52</v>
      </c>
      <c r="L18" s="10">
        <v>41847</v>
      </c>
      <c r="M18">
        <v>0.74404762000000002</v>
      </c>
      <c r="P18" s="10">
        <v>41921</v>
      </c>
      <c r="Q18" s="16">
        <v>12.5306</v>
      </c>
      <c r="R18" s="54">
        <f t="shared" si="0"/>
        <v>0.21401819</v>
      </c>
      <c r="S18" s="54">
        <f t="shared" si="1"/>
        <v>2.681776331614</v>
      </c>
      <c r="T18" s="54">
        <f t="shared" si="2"/>
        <v>0.78351484999999998</v>
      </c>
      <c r="U18" s="54">
        <f t="shared" si="3"/>
        <v>2.1012115801980933</v>
      </c>
    </row>
    <row r="19" spans="1:21" x14ac:dyDescent="0.25">
      <c r="A19" t="s">
        <v>45</v>
      </c>
      <c r="B19" s="10">
        <v>41798</v>
      </c>
      <c r="C19">
        <v>0.19928655000000001</v>
      </c>
      <c r="E19" t="s">
        <v>49</v>
      </c>
      <c r="F19" t="s">
        <v>50</v>
      </c>
      <c r="G19" s="10">
        <v>41806</v>
      </c>
      <c r="H19">
        <v>1726.992</v>
      </c>
      <c r="K19" t="s">
        <v>52</v>
      </c>
      <c r="L19" s="10">
        <v>41846</v>
      </c>
      <c r="M19">
        <v>0.74404762000000002</v>
      </c>
      <c r="P19" s="10">
        <v>41942</v>
      </c>
      <c r="Q19" s="16">
        <v>11.4963</v>
      </c>
      <c r="R19" s="54">
        <f t="shared" si="0"/>
        <v>0.21604572</v>
      </c>
      <c r="S19" s="54">
        <f t="shared" si="1"/>
        <v>2.4837264108359998</v>
      </c>
      <c r="T19" s="54">
        <f t="shared" si="2"/>
        <v>0.79377679000000001</v>
      </c>
      <c r="U19" s="54">
        <f t="shared" si="3"/>
        <v>1.9715243776316211</v>
      </c>
    </row>
    <row r="20" spans="1:21" x14ac:dyDescent="0.25">
      <c r="A20" t="s">
        <v>45</v>
      </c>
      <c r="B20" s="10">
        <v>41799</v>
      </c>
      <c r="C20">
        <v>0.20005802</v>
      </c>
      <c r="E20" t="s">
        <v>49</v>
      </c>
      <c r="F20" t="s">
        <v>50</v>
      </c>
      <c r="G20" s="10">
        <v>41807</v>
      </c>
      <c r="H20">
        <v>1728.741</v>
      </c>
      <c r="K20" t="s">
        <v>52</v>
      </c>
      <c r="L20" s="10">
        <v>41863</v>
      </c>
      <c r="M20">
        <v>0.74928817999999997</v>
      </c>
      <c r="P20" s="10">
        <v>41949</v>
      </c>
      <c r="Q20" s="16">
        <v>11.2706</v>
      </c>
      <c r="R20" s="54">
        <f t="shared" si="0"/>
        <v>0.21912524999999999</v>
      </c>
      <c r="S20" s="54">
        <f t="shared" si="1"/>
        <v>2.4696730426499998</v>
      </c>
      <c r="T20" s="54">
        <f t="shared" si="2"/>
        <v>0.79891347999999995</v>
      </c>
      <c r="U20" s="54">
        <f t="shared" si="3"/>
        <v>1.9730550849656996</v>
      </c>
    </row>
    <row r="21" spans="1:21" x14ac:dyDescent="0.25">
      <c r="A21" t="s">
        <v>45</v>
      </c>
      <c r="B21" s="10">
        <v>41800</v>
      </c>
      <c r="C21">
        <v>0.20094645999999999</v>
      </c>
      <c r="E21" t="s">
        <v>49</v>
      </c>
      <c r="F21" t="s">
        <v>50</v>
      </c>
      <c r="G21" s="10">
        <v>41808</v>
      </c>
      <c r="H21">
        <v>1737.7729999999999</v>
      </c>
      <c r="K21" t="s">
        <v>52</v>
      </c>
      <c r="L21" s="10">
        <v>41887</v>
      </c>
      <c r="M21">
        <v>0.77232005000000004</v>
      </c>
      <c r="P21" s="10">
        <v>41956</v>
      </c>
      <c r="Q21" s="16">
        <v>11.8361</v>
      </c>
      <c r="R21" s="54">
        <f t="shared" si="0"/>
        <v>0.21856490000000001</v>
      </c>
      <c r="S21" s="54">
        <f t="shared" si="1"/>
        <v>2.58695601289</v>
      </c>
      <c r="T21" s="54">
        <f t="shared" si="2"/>
        <v>0.80282595000000001</v>
      </c>
      <c r="U21" s="54">
        <f t="shared" si="3"/>
        <v>2.0768754186566265</v>
      </c>
    </row>
    <row r="22" spans="1:21" x14ac:dyDescent="0.25">
      <c r="A22" t="s">
        <v>45</v>
      </c>
      <c r="B22" s="10">
        <v>41801</v>
      </c>
      <c r="C22">
        <v>0.20100503</v>
      </c>
      <c r="E22" t="s">
        <v>49</v>
      </c>
      <c r="F22" t="s">
        <v>50</v>
      </c>
      <c r="G22" s="10">
        <v>41809</v>
      </c>
      <c r="H22">
        <v>1748.405</v>
      </c>
      <c r="K22" t="s">
        <v>52</v>
      </c>
      <c r="L22" s="10">
        <v>41860</v>
      </c>
      <c r="M22">
        <v>0.74693756</v>
      </c>
      <c r="P22" s="10">
        <v>41963</v>
      </c>
      <c r="Q22" s="16">
        <v>11.728400000000001</v>
      </c>
      <c r="R22" s="54">
        <f t="shared" si="0"/>
        <v>0.21716941000000001</v>
      </c>
      <c r="S22" s="54">
        <f t="shared" si="1"/>
        <v>2.5470497082440002</v>
      </c>
      <c r="T22" s="54">
        <f t="shared" si="2"/>
        <v>0.79751176000000001</v>
      </c>
      <c r="U22" s="54">
        <f t="shared" si="3"/>
        <v>2.031302095629159</v>
      </c>
    </row>
    <row r="23" spans="1:21" x14ac:dyDescent="0.25">
      <c r="A23" t="s">
        <v>45</v>
      </c>
      <c r="B23" s="10">
        <v>41802</v>
      </c>
      <c r="C23">
        <v>0.20116878999999999</v>
      </c>
      <c r="E23" t="s">
        <v>49</v>
      </c>
      <c r="F23" t="s">
        <v>50</v>
      </c>
      <c r="G23" s="10">
        <v>41810</v>
      </c>
      <c r="H23">
        <v>1747.4349999999999</v>
      </c>
      <c r="K23" t="s">
        <v>52</v>
      </c>
      <c r="L23" s="10">
        <v>41859</v>
      </c>
      <c r="M23">
        <v>0.74693756</v>
      </c>
      <c r="P23" s="10">
        <v>41970</v>
      </c>
      <c r="Q23" s="16">
        <v>11.483599999999999</v>
      </c>
      <c r="R23" s="54">
        <f t="shared" si="0"/>
        <v>0.2181263</v>
      </c>
      <c r="S23" s="54">
        <f t="shared" si="1"/>
        <v>2.5048751786799999</v>
      </c>
      <c r="T23" s="54">
        <f t="shared" si="2"/>
        <v>0.80128204999999997</v>
      </c>
      <c r="U23" s="54">
        <f t="shared" si="3"/>
        <v>2.0071115181668264</v>
      </c>
    </row>
    <row r="24" spans="1:21" x14ac:dyDescent="0.25">
      <c r="A24" t="s">
        <v>45</v>
      </c>
      <c r="B24" s="10">
        <v>41803</v>
      </c>
      <c r="C24">
        <v>0.20106767</v>
      </c>
      <c r="E24" t="s">
        <v>49</v>
      </c>
      <c r="F24" t="s">
        <v>50</v>
      </c>
      <c r="G24" s="10">
        <v>41813</v>
      </c>
      <c r="H24">
        <v>1746.2850000000001</v>
      </c>
      <c r="K24" t="s">
        <v>52</v>
      </c>
      <c r="L24" s="10">
        <v>41877</v>
      </c>
      <c r="M24">
        <v>0.75803516999999998</v>
      </c>
      <c r="P24" s="10">
        <v>41977</v>
      </c>
      <c r="Q24" s="16">
        <v>10.9147</v>
      </c>
      <c r="R24" s="54">
        <f t="shared" si="0"/>
        <v>0.22072375</v>
      </c>
      <c r="S24" s="54">
        <f t="shared" si="1"/>
        <v>2.4091335141250001</v>
      </c>
      <c r="T24" s="54">
        <f t="shared" si="2"/>
        <v>0.8122817</v>
      </c>
      <c r="U24" s="54">
        <f t="shared" si="3"/>
        <v>1.956895066380429</v>
      </c>
    </row>
    <row r="25" spans="1:21" x14ac:dyDescent="0.25">
      <c r="A25" t="s">
        <v>45</v>
      </c>
      <c r="B25" s="10">
        <v>41804</v>
      </c>
      <c r="C25">
        <v>0.20106767</v>
      </c>
      <c r="E25" t="s">
        <v>49</v>
      </c>
      <c r="F25" t="s">
        <v>50</v>
      </c>
      <c r="G25" s="10">
        <v>41814</v>
      </c>
      <c r="H25">
        <v>1737.825</v>
      </c>
      <c r="K25" t="s">
        <v>52</v>
      </c>
      <c r="L25" s="10">
        <v>41786</v>
      </c>
      <c r="M25">
        <v>0.73324533999999997</v>
      </c>
      <c r="P25" s="10">
        <v>41984</v>
      </c>
      <c r="Q25" s="16">
        <v>9.6502999999999997</v>
      </c>
      <c r="R25" s="54">
        <f t="shared" si="0"/>
        <v>0.21897649999999999</v>
      </c>
      <c r="S25" s="54">
        <f t="shared" si="1"/>
        <v>2.1131889179499996</v>
      </c>
      <c r="T25" s="54">
        <f t="shared" si="2"/>
        <v>0.80463470000000004</v>
      </c>
      <c r="U25" s="54">
        <f t="shared" si="3"/>
        <v>1.7003451310380227</v>
      </c>
    </row>
    <row r="26" spans="1:21" x14ac:dyDescent="0.25">
      <c r="A26" t="s">
        <v>45</v>
      </c>
      <c r="B26" s="10">
        <v>41805</v>
      </c>
      <c r="C26">
        <v>0.20106767</v>
      </c>
      <c r="E26" t="s">
        <v>49</v>
      </c>
      <c r="F26" t="s">
        <v>50</v>
      </c>
      <c r="G26" s="10">
        <v>41815</v>
      </c>
      <c r="H26">
        <v>1738.1579999999999</v>
      </c>
      <c r="K26" t="s">
        <v>52</v>
      </c>
      <c r="L26" s="10">
        <v>41888</v>
      </c>
      <c r="M26">
        <v>0.77232005000000004</v>
      </c>
      <c r="P26" s="10">
        <v>42012</v>
      </c>
      <c r="Q26" s="16">
        <v>9.7386999999999997</v>
      </c>
      <c r="R26" s="54">
        <f t="shared" si="0"/>
        <v>0.23121386999999999</v>
      </c>
      <c r="S26" s="54">
        <f t="shared" si="1"/>
        <v>2.251722515769</v>
      </c>
      <c r="T26" s="54">
        <f t="shared" si="2"/>
        <v>0.84976207000000004</v>
      </c>
      <c r="U26" s="54">
        <f t="shared" si="3"/>
        <v>1.9134283860654731</v>
      </c>
    </row>
    <row r="27" spans="1:21" x14ac:dyDescent="0.25">
      <c r="A27" t="s">
        <v>45</v>
      </c>
      <c r="B27" s="10">
        <v>41806</v>
      </c>
      <c r="C27">
        <v>0.20085765999999999</v>
      </c>
      <c r="E27" t="s">
        <v>49</v>
      </c>
      <c r="F27" t="s">
        <v>50</v>
      </c>
      <c r="G27" s="10">
        <v>41816</v>
      </c>
      <c r="H27">
        <v>1737.269</v>
      </c>
      <c r="K27" t="s">
        <v>52</v>
      </c>
      <c r="L27" s="10">
        <v>41889</v>
      </c>
      <c r="M27">
        <v>0.77232005000000004</v>
      </c>
      <c r="P27" s="10">
        <v>42019</v>
      </c>
      <c r="Q27" s="16">
        <v>10.0237</v>
      </c>
      <c r="R27" s="54">
        <f t="shared" si="0"/>
        <v>0.23263387999999999</v>
      </c>
      <c r="S27" s="54">
        <f t="shared" si="1"/>
        <v>2.3318522229559999</v>
      </c>
      <c r="T27" s="54">
        <f t="shared" si="2"/>
        <v>0.85411683999999999</v>
      </c>
      <c r="U27" s="54">
        <f t="shared" si="3"/>
        <v>1.9916742520181541</v>
      </c>
    </row>
    <row r="28" spans="1:21" x14ac:dyDescent="0.25">
      <c r="A28" t="s">
        <v>45</v>
      </c>
      <c r="B28" s="10">
        <v>41807</v>
      </c>
      <c r="C28">
        <v>0.20101109</v>
      </c>
      <c r="E28" t="s">
        <v>49</v>
      </c>
      <c r="F28" t="s">
        <v>50</v>
      </c>
      <c r="G28" s="10">
        <v>41817</v>
      </c>
      <c r="H28">
        <v>1740.8630000000001</v>
      </c>
      <c r="K28" t="s">
        <v>52</v>
      </c>
      <c r="L28" s="10">
        <v>41871</v>
      </c>
      <c r="M28">
        <v>0.75278531000000004</v>
      </c>
      <c r="P28" s="10">
        <v>42026</v>
      </c>
      <c r="Q28" s="16">
        <v>10.0464</v>
      </c>
      <c r="R28" s="54">
        <f t="shared" si="0"/>
        <v>0.23450783</v>
      </c>
      <c r="S28" s="54">
        <f t="shared" si="1"/>
        <v>2.3559594633120002</v>
      </c>
      <c r="T28" s="54">
        <f t="shared" si="2"/>
        <v>0.86073334000000001</v>
      </c>
      <c r="U28" s="54">
        <f t="shared" si="3"/>
        <v>2.0278528577611454</v>
      </c>
    </row>
    <row r="29" spans="1:21" x14ac:dyDescent="0.25">
      <c r="A29" t="s">
        <v>45</v>
      </c>
      <c r="B29" s="10">
        <v>41808</v>
      </c>
      <c r="C29">
        <v>0.20064204999999999</v>
      </c>
      <c r="E29" t="s">
        <v>49</v>
      </c>
      <c r="F29" t="s">
        <v>50</v>
      </c>
      <c r="G29" s="10">
        <v>41820</v>
      </c>
      <c r="H29">
        <v>1743.415</v>
      </c>
      <c r="K29" t="s">
        <v>52</v>
      </c>
      <c r="L29" s="10">
        <v>41872</v>
      </c>
      <c r="M29">
        <v>0.75403408000000005</v>
      </c>
      <c r="P29" s="10">
        <v>42030</v>
      </c>
      <c r="Q29" s="16">
        <v>9.8453999999999997</v>
      </c>
      <c r="R29" s="54">
        <f t="shared" si="0"/>
        <v>0.24164804000000001</v>
      </c>
      <c r="S29" s="54">
        <f t="shared" si="1"/>
        <v>2.3791216130160002</v>
      </c>
      <c r="T29" s="54">
        <f t="shared" si="2"/>
        <v>0.88936322000000001</v>
      </c>
      <c r="U29" s="54">
        <f t="shared" si="3"/>
        <v>2.1159032585235038</v>
      </c>
    </row>
    <row r="30" spans="1:21" x14ac:dyDescent="0.25">
      <c r="A30" t="s">
        <v>45</v>
      </c>
      <c r="B30" s="10">
        <v>41809</v>
      </c>
      <c r="C30">
        <v>0.19987608000000001</v>
      </c>
      <c r="E30" t="s">
        <v>49</v>
      </c>
      <c r="F30" t="s">
        <v>50</v>
      </c>
      <c r="G30" s="10">
        <v>41821</v>
      </c>
      <c r="H30">
        <v>1754.7560000000001</v>
      </c>
      <c r="K30" t="s">
        <v>52</v>
      </c>
      <c r="L30" s="10">
        <v>41874</v>
      </c>
      <c r="M30">
        <v>0.75374991000000002</v>
      </c>
      <c r="P30" s="10">
        <v>42031</v>
      </c>
      <c r="Q30" s="16">
        <v>9.8634000000000004</v>
      </c>
      <c r="R30" s="54">
        <f t="shared" si="0"/>
        <v>0.24024023999999999</v>
      </c>
      <c r="S30" s="54">
        <f t="shared" si="1"/>
        <v>2.3695855832160002</v>
      </c>
      <c r="T30" s="54">
        <f t="shared" si="2"/>
        <v>0.88448610999999999</v>
      </c>
      <c r="U30" s="54">
        <f t="shared" si="3"/>
        <v>2.0958655348108013</v>
      </c>
    </row>
    <row r="31" spans="1:21" x14ac:dyDescent="0.25">
      <c r="A31" t="s">
        <v>45</v>
      </c>
      <c r="B31" s="10">
        <v>41810</v>
      </c>
      <c r="C31">
        <v>0.20051732999999999</v>
      </c>
      <c r="E31" t="s">
        <v>49</v>
      </c>
      <c r="F31" t="s">
        <v>50</v>
      </c>
      <c r="G31" s="10">
        <v>41822</v>
      </c>
      <c r="H31">
        <v>1756.96</v>
      </c>
      <c r="K31" t="s">
        <v>52</v>
      </c>
      <c r="L31" s="10">
        <v>41882</v>
      </c>
      <c r="M31">
        <v>0.75826508999999997</v>
      </c>
      <c r="P31" s="10">
        <v>42032</v>
      </c>
      <c r="Q31" s="16">
        <v>9.8512000000000004</v>
      </c>
      <c r="R31" s="54">
        <f t="shared" si="0"/>
        <v>0.23998655999999999</v>
      </c>
      <c r="S31" s="54">
        <f t="shared" si="1"/>
        <v>2.3641555998719999</v>
      </c>
      <c r="T31" s="54">
        <f t="shared" si="2"/>
        <v>0.88152326999999997</v>
      </c>
      <c r="U31" s="54">
        <f t="shared" si="3"/>
        <v>2.0840581751879768</v>
      </c>
    </row>
    <row r="32" spans="1:21" x14ac:dyDescent="0.25">
      <c r="A32" t="s">
        <v>45</v>
      </c>
      <c r="B32" s="10">
        <v>41811</v>
      </c>
      <c r="C32">
        <v>0.20051732999999999</v>
      </c>
      <c r="E32" t="s">
        <v>49</v>
      </c>
      <c r="F32" t="s">
        <v>50</v>
      </c>
      <c r="G32" s="10">
        <v>41823</v>
      </c>
      <c r="H32">
        <v>1764.116</v>
      </c>
      <c r="K32" t="s">
        <v>52</v>
      </c>
      <c r="L32" s="10">
        <v>41883</v>
      </c>
      <c r="M32">
        <v>0.76144065000000005</v>
      </c>
      <c r="P32" s="10">
        <v>42033</v>
      </c>
      <c r="Q32" s="16">
        <v>9.6556999999999995</v>
      </c>
      <c r="R32" s="54">
        <f t="shared" si="0"/>
        <v>0.24073762000000001</v>
      </c>
      <c r="S32" s="54">
        <f t="shared" si="1"/>
        <v>2.324490237434</v>
      </c>
      <c r="T32" s="54">
        <f t="shared" si="2"/>
        <v>0.88378259000000003</v>
      </c>
      <c r="U32" s="54">
        <f t="shared" si="3"/>
        <v>2.0543440024691355</v>
      </c>
    </row>
    <row r="33" spans="1:21" x14ac:dyDescent="0.25">
      <c r="A33" t="s">
        <v>45</v>
      </c>
      <c r="B33" s="10">
        <v>41812</v>
      </c>
      <c r="C33">
        <v>0.20051732999999999</v>
      </c>
      <c r="E33" t="s">
        <v>49</v>
      </c>
      <c r="F33" t="s">
        <v>50</v>
      </c>
      <c r="G33" s="10">
        <v>41824</v>
      </c>
      <c r="H33">
        <v>1763.444</v>
      </c>
      <c r="K33" t="s">
        <v>52</v>
      </c>
      <c r="L33" s="10">
        <v>41881</v>
      </c>
      <c r="M33">
        <v>0.75826508999999997</v>
      </c>
      <c r="P33" s="10">
        <v>42037</v>
      </c>
      <c r="Q33" s="16">
        <v>9.9350000000000005</v>
      </c>
      <c r="R33" s="54">
        <f t="shared" si="0"/>
        <v>0.24054074</v>
      </c>
      <c r="S33" s="54">
        <f t="shared" si="1"/>
        <v>2.3897722519000002</v>
      </c>
      <c r="T33" s="54">
        <f t="shared" si="2"/>
        <v>0.88417330000000005</v>
      </c>
      <c r="U33" s="54">
        <f t="shared" si="3"/>
        <v>2.1129728182108547</v>
      </c>
    </row>
    <row r="34" spans="1:21" x14ac:dyDescent="0.25">
      <c r="A34" t="s">
        <v>45</v>
      </c>
      <c r="B34" s="10">
        <v>41813</v>
      </c>
      <c r="C34">
        <v>0.20025833000000001</v>
      </c>
      <c r="E34" t="s">
        <v>49</v>
      </c>
      <c r="F34" t="s">
        <v>50</v>
      </c>
      <c r="G34" s="10">
        <v>41827</v>
      </c>
      <c r="H34">
        <v>1754.8019999999999</v>
      </c>
      <c r="K34" t="s">
        <v>52</v>
      </c>
      <c r="L34" s="10">
        <v>41795</v>
      </c>
      <c r="M34">
        <v>0.73708262999999996</v>
      </c>
      <c r="P34" s="10">
        <v>42038</v>
      </c>
      <c r="Q34" s="16">
        <v>10.150399999999999</v>
      </c>
      <c r="R34" s="54">
        <f t="shared" si="0"/>
        <v>0.23848419000000001</v>
      </c>
      <c r="S34" s="54">
        <f t="shared" si="1"/>
        <v>2.420709922176</v>
      </c>
      <c r="T34" s="54">
        <f t="shared" si="2"/>
        <v>0.87904360000000004</v>
      </c>
      <c r="U34" s="54">
        <f t="shared" si="3"/>
        <v>2.1279095645453108</v>
      </c>
    </row>
    <row r="35" spans="1:21" x14ac:dyDescent="0.25">
      <c r="A35" t="s">
        <v>45</v>
      </c>
      <c r="B35" s="10">
        <v>41814</v>
      </c>
      <c r="C35">
        <v>0.19992603</v>
      </c>
      <c r="E35" t="s">
        <v>49</v>
      </c>
      <c r="F35" t="s">
        <v>50</v>
      </c>
      <c r="G35" s="10">
        <v>41828</v>
      </c>
      <c r="H35">
        <v>1741.6379999999999</v>
      </c>
      <c r="K35" t="s">
        <v>52</v>
      </c>
      <c r="L35" s="10">
        <v>41807</v>
      </c>
      <c r="M35">
        <v>0.73702829999999997</v>
      </c>
      <c r="P35" s="10">
        <v>42039</v>
      </c>
      <c r="Q35" s="16">
        <v>10.169600000000001</v>
      </c>
      <c r="R35" s="54">
        <f t="shared" si="0"/>
        <v>0.23808957</v>
      </c>
      <c r="S35" s="54">
        <f t="shared" si="1"/>
        <v>2.4212756910720001</v>
      </c>
      <c r="T35" s="54">
        <f t="shared" si="2"/>
        <v>0.87366765999999996</v>
      </c>
      <c r="U35" s="54">
        <f t="shared" si="3"/>
        <v>2.115390267233757</v>
      </c>
    </row>
    <row r="36" spans="1:21" x14ac:dyDescent="0.25">
      <c r="A36" t="s">
        <v>45</v>
      </c>
      <c r="B36" s="10">
        <v>41815</v>
      </c>
      <c r="C36">
        <v>0.19958287</v>
      </c>
      <c r="E36" t="s">
        <v>49</v>
      </c>
      <c r="F36" t="s">
        <v>50</v>
      </c>
      <c r="G36" s="10">
        <v>41829</v>
      </c>
      <c r="H36">
        <v>1746.047</v>
      </c>
      <c r="K36" t="s">
        <v>52</v>
      </c>
      <c r="L36" s="10">
        <v>41831</v>
      </c>
      <c r="M36">
        <v>0.73556454999999998</v>
      </c>
      <c r="P36" s="10">
        <v>42040</v>
      </c>
      <c r="Q36" s="16">
        <v>10.1066</v>
      </c>
      <c r="R36" s="54">
        <f t="shared" si="0"/>
        <v>0.23808957</v>
      </c>
      <c r="S36" s="54">
        <f t="shared" si="1"/>
        <v>2.4062760481620002</v>
      </c>
      <c r="T36" s="54">
        <f t="shared" si="2"/>
        <v>0.87642419000000005</v>
      </c>
      <c r="U36" s="54">
        <f t="shared" si="3"/>
        <v>2.1089185364267822</v>
      </c>
    </row>
    <row r="37" spans="1:21" x14ac:dyDescent="0.25">
      <c r="A37" t="s">
        <v>45</v>
      </c>
      <c r="B37" s="10">
        <v>41816</v>
      </c>
      <c r="C37">
        <v>0.20000200000000001</v>
      </c>
      <c r="E37" t="s">
        <v>49</v>
      </c>
      <c r="F37" t="s">
        <v>50</v>
      </c>
      <c r="G37" s="10">
        <v>41830</v>
      </c>
      <c r="H37">
        <v>1734.4760000000001</v>
      </c>
      <c r="K37" t="s">
        <v>52</v>
      </c>
      <c r="L37" s="10">
        <v>41890</v>
      </c>
      <c r="M37">
        <v>0.7723797</v>
      </c>
      <c r="P37" s="10">
        <v>42044</v>
      </c>
      <c r="Q37" s="16">
        <v>10.2606</v>
      </c>
      <c r="R37" s="54">
        <f t="shared" si="0"/>
        <v>0.24117596999999999</v>
      </c>
      <c r="S37" s="54">
        <f t="shared" si="1"/>
        <v>2.4746101577820001</v>
      </c>
      <c r="T37" s="54">
        <f t="shared" si="2"/>
        <v>0.88691796000000001</v>
      </c>
      <c r="U37" s="54">
        <f t="shared" si="3"/>
        <v>2.1947761929352896</v>
      </c>
    </row>
    <row r="38" spans="1:21" x14ac:dyDescent="0.25">
      <c r="A38" t="s">
        <v>45</v>
      </c>
      <c r="B38" s="10">
        <v>41817</v>
      </c>
      <c r="C38">
        <v>0.19981018</v>
      </c>
      <c r="E38" t="s">
        <v>49</v>
      </c>
      <c r="F38" t="s">
        <v>50</v>
      </c>
      <c r="G38" s="10">
        <v>41831</v>
      </c>
      <c r="H38">
        <v>1735.999</v>
      </c>
      <c r="K38" t="s">
        <v>52</v>
      </c>
      <c r="L38" s="10">
        <v>41922</v>
      </c>
      <c r="M38">
        <v>0.79126443999999996</v>
      </c>
      <c r="P38" s="10">
        <v>42045</v>
      </c>
      <c r="Q38" s="16">
        <v>10.2377</v>
      </c>
      <c r="R38" s="54">
        <f t="shared" si="0"/>
        <v>0.24066809</v>
      </c>
      <c r="S38" s="54">
        <f t="shared" si="1"/>
        <v>2.4638877049930001</v>
      </c>
      <c r="T38" s="54">
        <f t="shared" si="2"/>
        <v>0.88519075999999997</v>
      </c>
      <c r="U38" s="54">
        <f t="shared" si="3"/>
        <v>2.1810106301374095</v>
      </c>
    </row>
    <row r="39" spans="1:21" x14ac:dyDescent="0.25">
      <c r="A39" t="s">
        <v>45</v>
      </c>
      <c r="B39" s="10">
        <v>41818</v>
      </c>
      <c r="C39">
        <v>0.19981018</v>
      </c>
      <c r="E39" t="s">
        <v>49</v>
      </c>
      <c r="F39" t="s">
        <v>50</v>
      </c>
      <c r="G39" s="10">
        <v>41834</v>
      </c>
      <c r="H39">
        <v>1747.0329999999999</v>
      </c>
      <c r="K39" t="s">
        <v>52</v>
      </c>
      <c r="L39" s="10">
        <v>41927</v>
      </c>
      <c r="M39">
        <v>0.78951523999999995</v>
      </c>
      <c r="P39" s="10">
        <v>42046</v>
      </c>
      <c r="Q39" s="16">
        <v>10.2066</v>
      </c>
      <c r="R39" s="54">
        <f t="shared" si="0"/>
        <v>0.24064493000000001</v>
      </c>
      <c r="S39" s="54">
        <f t="shared" si="1"/>
        <v>2.4561665425379999</v>
      </c>
      <c r="T39" s="54">
        <f t="shared" si="2"/>
        <v>0.88386070000000005</v>
      </c>
      <c r="U39" s="54">
        <f t="shared" si="3"/>
        <v>2.1709090796042165</v>
      </c>
    </row>
    <row r="40" spans="1:21" x14ac:dyDescent="0.25">
      <c r="A40" t="s">
        <v>45</v>
      </c>
      <c r="B40" s="10">
        <v>41819</v>
      </c>
      <c r="C40">
        <v>0.19981018</v>
      </c>
      <c r="E40" t="s">
        <v>49</v>
      </c>
      <c r="F40" t="s">
        <v>50</v>
      </c>
      <c r="G40" s="10">
        <v>41835</v>
      </c>
      <c r="H40">
        <v>1741.433</v>
      </c>
      <c r="K40" t="s">
        <v>52</v>
      </c>
      <c r="L40" s="10">
        <v>41853</v>
      </c>
      <c r="M40">
        <v>0.74654721999999996</v>
      </c>
      <c r="P40" s="10">
        <v>42047</v>
      </c>
      <c r="Q40" s="16">
        <v>10.1907</v>
      </c>
      <c r="R40" s="54">
        <f t="shared" si="0"/>
        <v>0.23954391</v>
      </c>
      <c r="S40" s="54">
        <f t="shared" si="1"/>
        <v>2.4411201236369999</v>
      </c>
      <c r="T40" s="54">
        <f t="shared" si="2"/>
        <v>0.88276836000000003</v>
      </c>
      <c r="U40" s="54">
        <f t="shared" si="3"/>
        <v>2.1549436081060316</v>
      </c>
    </row>
    <row r="41" spans="1:21" x14ac:dyDescent="0.25">
      <c r="A41" t="s">
        <v>45</v>
      </c>
      <c r="B41" s="10">
        <v>41820</v>
      </c>
      <c r="C41">
        <v>0.19939383999999999</v>
      </c>
      <c r="E41" t="s">
        <v>49</v>
      </c>
      <c r="F41" t="s">
        <v>50</v>
      </c>
      <c r="G41" s="10">
        <v>41836</v>
      </c>
      <c r="H41">
        <v>1751.4870000000001</v>
      </c>
      <c r="K41" t="s">
        <v>52</v>
      </c>
      <c r="L41" s="10">
        <v>41855</v>
      </c>
      <c r="M41">
        <v>0.74504545</v>
      </c>
      <c r="P41" s="10">
        <v>42051</v>
      </c>
      <c r="Q41" s="16">
        <v>10.1921</v>
      </c>
      <c r="R41" s="54">
        <f t="shared" si="0"/>
        <v>0.23880882</v>
      </c>
      <c r="S41" s="54">
        <f t="shared" si="1"/>
        <v>2.4339633743219999</v>
      </c>
      <c r="T41" s="54">
        <f t="shared" si="2"/>
        <v>0.87657784000000005</v>
      </c>
      <c r="U41" s="54">
        <f t="shared" si="3"/>
        <v>2.1335583573022903</v>
      </c>
    </row>
    <row r="42" spans="1:21" x14ac:dyDescent="0.25">
      <c r="A42" t="s">
        <v>45</v>
      </c>
      <c r="B42" s="10">
        <v>41821</v>
      </c>
      <c r="C42">
        <v>0.19896933999999999</v>
      </c>
      <c r="E42" t="s">
        <v>49</v>
      </c>
      <c r="F42" t="s">
        <v>50</v>
      </c>
      <c r="G42" s="10">
        <v>41837</v>
      </c>
      <c r="H42">
        <v>1735.086</v>
      </c>
      <c r="K42" t="s">
        <v>52</v>
      </c>
      <c r="L42" s="10">
        <v>41892</v>
      </c>
      <c r="M42">
        <v>0.77345501999999999</v>
      </c>
      <c r="P42" s="10">
        <v>42052</v>
      </c>
      <c r="Q42" s="16">
        <v>10.2821</v>
      </c>
      <c r="R42" s="54">
        <f t="shared" si="0"/>
        <v>0.23843017999999999</v>
      </c>
      <c r="S42" s="54">
        <f t="shared" si="1"/>
        <v>2.4515629537779997</v>
      </c>
      <c r="T42" s="54">
        <f t="shared" si="2"/>
        <v>0.87604029999999999</v>
      </c>
      <c r="U42" s="54">
        <f t="shared" si="3"/>
        <v>2.1476679454965648</v>
      </c>
    </row>
    <row r="43" spans="1:21" x14ac:dyDescent="0.25">
      <c r="A43" t="s">
        <v>45</v>
      </c>
      <c r="B43" s="10">
        <v>41822</v>
      </c>
      <c r="C43">
        <v>0.19949130000000001</v>
      </c>
      <c r="E43" t="s">
        <v>49</v>
      </c>
      <c r="F43" t="s">
        <v>50</v>
      </c>
      <c r="G43" s="10">
        <v>41838</v>
      </c>
      <c r="H43">
        <v>1744.288</v>
      </c>
      <c r="K43" t="s">
        <v>52</v>
      </c>
      <c r="L43" s="10">
        <v>41920</v>
      </c>
      <c r="M43">
        <v>0.79082640999999998</v>
      </c>
      <c r="P43" s="10">
        <v>42053</v>
      </c>
      <c r="Q43" s="16">
        <v>10.3004</v>
      </c>
      <c r="R43" s="54">
        <f t="shared" si="0"/>
        <v>0.23922587000000001</v>
      </c>
      <c r="S43" s="54">
        <f t="shared" si="1"/>
        <v>2.4641221513480001</v>
      </c>
      <c r="T43" s="54">
        <f t="shared" si="2"/>
        <v>0.87935280000000005</v>
      </c>
      <c r="U43" s="54">
        <f t="shared" si="3"/>
        <v>2.1668327133298879</v>
      </c>
    </row>
    <row r="44" spans="1:21" x14ac:dyDescent="0.25">
      <c r="A44" t="s">
        <v>45</v>
      </c>
      <c r="B44" s="10">
        <v>41823</v>
      </c>
      <c r="C44">
        <v>0.20000200000000001</v>
      </c>
      <c r="E44" t="s">
        <v>49</v>
      </c>
      <c r="F44" t="s">
        <v>50</v>
      </c>
      <c r="G44" s="10">
        <v>41841</v>
      </c>
      <c r="H44">
        <v>1740.1030000000001</v>
      </c>
      <c r="K44" t="s">
        <v>52</v>
      </c>
      <c r="L44" s="10">
        <v>41832</v>
      </c>
      <c r="M44">
        <v>0.73556454999999998</v>
      </c>
      <c r="P44" s="10">
        <v>42054</v>
      </c>
      <c r="Q44" s="16">
        <v>10.2964</v>
      </c>
      <c r="R44" s="54">
        <f t="shared" si="0"/>
        <v>0.23937475</v>
      </c>
      <c r="S44" s="54">
        <f t="shared" si="1"/>
        <v>2.4646981759000002</v>
      </c>
      <c r="T44" s="54">
        <f t="shared" si="2"/>
        <v>0.87819442999999997</v>
      </c>
      <c r="U44" s="54">
        <f t="shared" si="3"/>
        <v>2.1644842097065404</v>
      </c>
    </row>
    <row r="45" spans="1:21" x14ac:dyDescent="0.25">
      <c r="A45" t="s">
        <v>45</v>
      </c>
      <c r="B45" s="10">
        <v>41824</v>
      </c>
      <c r="C45">
        <v>0.20036466</v>
      </c>
      <c r="E45" t="s">
        <v>49</v>
      </c>
      <c r="F45" t="s">
        <v>50</v>
      </c>
      <c r="G45" s="10">
        <v>41842</v>
      </c>
      <c r="H45">
        <v>1750.7539999999999</v>
      </c>
      <c r="K45" t="s">
        <v>52</v>
      </c>
      <c r="L45" s="10">
        <v>41834</v>
      </c>
      <c r="M45">
        <v>0.73383723000000001</v>
      </c>
      <c r="P45" s="10">
        <v>42058</v>
      </c>
      <c r="Q45" s="16">
        <v>10.2111</v>
      </c>
      <c r="R45" s="54">
        <f t="shared" si="0"/>
        <v>0.2405552</v>
      </c>
      <c r="S45" s="54">
        <f t="shared" si="1"/>
        <v>2.4563332027199998</v>
      </c>
      <c r="T45" s="54">
        <f t="shared" si="2"/>
        <v>0.88511240999999996</v>
      </c>
      <c r="U45" s="54">
        <f t="shared" si="3"/>
        <v>2.1741310008225176</v>
      </c>
    </row>
    <row r="46" spans="1:21" x14ac:dyDescent="0.25">
      <c r="A46" t="s">
        <v>45</v>
      </c>
      <c r="B46" s="10">
        <v>41825</v>
      </c>
      <c r="C46">
        <v>0.20036466</v>
      </c>
      <c r="E46" t="s">
        <v>49</v>
      </c>
      <c r="F46" t="s">
        <v>50</v>
      </c>
      <c r="G46" s="10">
        <v>41843</v>
      </c>
      <c r="H46">
        <v>1754.1010000000001</v>
      </c>
      <c r="K46" t="s">
        <v>52</v>
      </c>
      <c r="L46" s="10">
        <v>41947</v>
      </c>
      <c r="M46">
        <v>0.79910499999999995</v>
      </c>
      <c r="P46" s="10">
        <v>42059</v>
      </c>
      <c r="Q46" s="16">
        <v>10.2133</v>
      </c>
      <c r="R46" s="54">
        <f t="shared" si="0"/>
        <v>0.24032107</v>
      </c>
      <c r="S46" s="54">
        <f t="shared" si="1"/>
        <v>2.4544711842310001</v>
      </c>
      <c r="T46" s="54">
        <f t="shared" si="2"/>
        <v>0.88276836000000003</v>
      </c>
      <c r="U46" s="54">
        <f t="shared" si="3"/>
        <v>2.1667295019708579</v>
      </c>
    </row>
    <row r="47" spans="1:21" x14ac:dyDescent="0.25">
      <c r="A47" t="s">
        <v>45</v>
      </c>
      <c r="B47" s="10">
        <v>41826</v>
      </c>
      <c r="C47">
        <v>0.20036466</v>
      </c>
      <c r="E47" t="s">
        <v>49</v>
      </c>
      <c r="F47" t="s">
        <v>50</v>
      </c>
      <c r="G47" s="10">
        <v>41844</v>
      </c>
      <c r="H47">
        <v>1756.2539999999999</v>
      </c>
      <c r="K47" t="s">
        <v>52</v>
      </c>
      <c r="L47" s="10">
        <v>41949</v>
      </c>
      <c r="M47">
        <v>0.79891347999999995</v>
      </c>
      <c r="P47" s="10">
        <v>42060</v>
      </c>
      <c r="Q47" s="16">
        <v>10.280200000000001</v>
      </c>
      <c r="R47" s="54">
        <f t="shared" si="0"/>
        <v>0.23994049000000001</v>
      </c>
      <c r="S47" s="54">
        <f t="shared" si="1"/>
        <v>2.4666362252980001</v>
      </c>
      <c r="T47" s="54">
        <f t="shared" si="2"/>
        <v>0.88136787999999999</v>
      </c>
      <c r="U47" s="54">
        <f t="shared" si="3"/>
        <v>2.1740139406221006</v>
      </c>
    </row>
    <row r="48" spans="1:21" x14ac:dyDescent="0.25">
      <c r="A48" t="s">
        <v>45</v>
      </c>
      <c r="B48" s="10">
        <v>41827</v>
      </c>
      <c r="C48">
        <v>0.2002824</v>
      </c>
      <c r="E48" t="s">
        <v>49</v>
      </c>
      <c r="F48" t="s">
        <v>50</v>
      </c>
      <c r="G48" s="10">
        <v>41845</v>
      </c>
      <c r="H48">
        <v>1748.23</v>
      </c>
      <c r="K48" t="s">
        <v>52</v>
      </c>
      <c r="L48" s="10">
        <v>41954</v>
      </c>
      <c r="M48">
        <v>0.80489374999999996</v>
      </c>
      <c r="P48" s="10">
        <v>42061</v>
      </c>
      <c r="Q48" s="16">
        <v>10.3073</v>
      </c>
      <c r="R48" s="54">
        <f t="shared" si="0"/>
        <v>0.24107713</v>
      </c>
      <c r="S48" s="54">
        <f t="shared" si="1"/>
        <v>2.4848543020489999</v>
      </c>
      <c r="T48" s="54">
        <f t="shared" si="2"/>
        <v>0.88362640000000003</v>
      </c>
      <c r="U48" s="54">
        <f t="shared" si="3"/>
        <v>2.1956828614440704</v>
      </c>
    </row>
    <row r="49" spans="1:21" x14ac:dyDescent="0.25">
      <c r="A49" t="s">
        <v>45</v>
      </c>
      <c r="B49" s="10">
        <v>41828</v>
      </c>
      <c r="C49">
        <v>0.2002824</v>
      </c>
      <c r="E49" t="s">
        <v>49</v>
      </c>
      <c r="F49" t="s">
        <v>50</v>
      </c>
      <c r="G49" s="10">
        <v>41848</v>
      </c>
      <c r="H49">
        <v>1748.2339999999999</v>
      </c>
      <c r="K49" t="s">
        <v>52</v>
      </c>
      <c r="L49" s="10">
        <v>41854</v>
      </c>
      <c r="M49">
        <v>0.74654721999999996</v>
      </c>
      <c r="P49" s="10">
        <v>42065</v>
      </c>
      <c r="Q49" s="16">
        <v>10.1587</v>
      </c>
      <c r="R49" s="54">
        <f t="shared" si="0"/>
        <v>0.24272139000000001</v>
      </c>
      <c r="S49" s="54">
        <f t="shared" si="1"/>
        <v>2.4657337845930001</v>
      </c>
      <c r="T49" s="54">
        <f t="shared" si="2"/>
        <v>0.89070990000000005</v>
      </c>
      <c r="U49" s="54">
        <f t="shared" si="3"/>
        <v>2.196253492701453</v>
      </c>
    </row>
    <row r="50" spans="1:21" x14ac:dyDescent="0.25">
      <c r="A50" t="s">
        <v>45</v>
      </c>
      <c r="B50" s="10">
        <v>41829</v>
      </c>
      <c r="C50">
        <v>0.20009605</v>
      </c>
      <c r="E50" t="s">
        <v>49</v>
      </c>
      <c r="F50" t="s">
        <v>50</v>
      </c>
      <c r="G50" s="10">
        <v>41849</v>
      </c>
      <c r="H50">
        <v>1744.2</v>
      </c>
      <c r="K50" t="s">
        <v>52</v>
      </c>
      <c r="L50" s="10">
        <v>41875</v>
      </c>
      <c r="M50">
        <v>0.75374991000000002</v>
      </c>
      <c r="P50" s="10">
        <v>42066</v>
      </c>
      <c r="Q50" s="16">
        <v>10.147399999999999</v>
      </c>
      <c r="R50" s="54">
        <f t="shared" si="0"/>
        <v>0.24379838000000001</v>
      </c>
      <c r="S50" s="54">
        <f t="shared" si="1"/>
        <v>2.4739196812120001</v>
      </c>
      <c r="T50" s="54">
        <f t="shared" si="2"/>
        <v>0.89541546999999999</v>
      </c>
      <c r="U50" s="54">
        <f t="shared" si="3"/>
        <v>2.2151859540946934</v>
      </c>
    </row>
    <row r="51" spans="1:21" x14ac:dyDescent="0.25">
      <c r="A51" t="s">
        <v>45</v>
      </c>
      <c r="B51" s="10">
        <v>41830</v>
      </c>
      <c r="C51">
        <v>0.20000599999999999</v>
      </c>
      <c r="E51" t="s">
        <v>49</v>
      </c>
      <c r="F51" t="s">
        <v>50</v>
      </c>
      <c r="G51" s="10">
        <v>41850</v>
      </c>
      <c r="H51">
        <v>1740.1949999999999</v>
      </c>
      <c r="K51" t="s">
        <v>52</v>
      </c>
      <c r="L51" s="10">
        <v>41930</v>
      </c>
      <c r="M51">
        <v>0.77984871</v>
      </c>
      <c r="P51" s="10">
        <v>42067</v>
      </c>
      <c r="Q51" s="16">
        <v>10.1104</v>
      </c>
      <c r="R51" s="54">
        <f t="shared" si="0"/>
        <v>0.24446590000000001</v>
      </c>
      <c r="S51" s="54">
        <f t="shared" si="1"/>
        <v>2.4716480353600003</v>
      </c>
      <c r="T51" s="54">
        <f t="shared" si="2"/>
        <v>0.89895720999999995</v>
      </c>
      <c r="U51" s="54">
        <f t="shared" si="3"/>
        <v>2.2219058219692069</v>
      </c>
    </row>
    <row r="52" spans="1:21" x14ac:dyDescent="0.25">
      <c r="A52" t="s">
        <v>45</v>
      </c>
      <c r="B52" s="10">
        <v>41831</v>
      </c>
      <c r="C52">
        <v>0.20019218</v>
      </c>
      <c r="E52" t="s">
        <v>49</v>
      </c>
      <c r="F52" t="s">
        <v>50</v>
      </c>
      <c r="G52" s="10">
        <v>41851</v>
      </c>
      <c r="H52">
        <v>1714.3309999999999</v>
      </c>
      <c r="K52" t="s">
        <v>52</v>
      </c>
      <c r="L52" s="10">
        <v>41833</v>
      </c>
      <c r="M52">
        <v>0.73556454999999998</v>
      </c>
      <c r="P52" s="10">
        <v>42068</v>
      </c>
      <c r="Q52" s="16">
        <v>10.055899999999999</v>
      </c>
      <c r="R52" s="54">
        <f t="shared" si="0"/>
        <v>0.24557051999999999</v>
      </c>
      <c r="S52" s="54">
        <f t="shared" si="1"/>
        <v>2.4694325920679998</v>
      </c>
      <c r="T52" s="54">
        <f t="shared" si="2"/>
        <v>0.90342398000000002</v>
      </c>
      <c r="U52" s="54">
        <f t="shared" si="3"/>
        <v>2.2309446206677888</v>
      </c>
    </row>
    <row r="53" spans="1:21" x14ac:dyDescent="0.25">
      <c r="A53" t="s">
        <v>45</v>
      </c>
      <c r="B53" s="10">
        <v>41832</v>
      </c>
      <c r="C53">
        <v>0.20019218</v>
      </c>
      <c r="E53" t="s">
        <v>49</v>
      </c>
      <c r="F53" t="s">
        <v>50</v>
      </c>
      <c r="G53" s="10">
        <v>41852</v>
      </c>
      <c r="H53">
        <v>1705.7349999999999</v>
      </c>
      <c r="K53" t="s">
        <v>52</v>
      </c>
      <c r="L53" s="10">
        <v>41929</v>
      </c>
      <c r="M53">
        <v>0.77984871</v>
      </c>
      <c r="P53" s="10">
        <v>42072</v>
      </c>
      <c r="Q53" s="16">
        <v>10.0503</v>
      </c>
      <c r="R53" s="54">
        <f t="shared" si="0"/>
        <v>0.25061085999999999</v>
      </c>
      <c r="S53" s="54">
        <f t="shared" si="1"/>
        <v>2.5187143262579998</v>
      </c>
      <c r="T53" s="54">
        <f t="shared" si="2"/>
        <v>0.92081031000000002</v>
      </c>
      <c r="U53" s="54">
        <f t="shared" si="3"/>
        <v>2.3192581195630702</v>
      </c>
    </row>
    <row r="54" spans="1:21" x14ac:dyDescent="0.25">
      <c r="A54" t="s">
        <v>45</v>
      </c>
      <c r="B54" s="10">
        <v>41833</v>
      </c>
      <c r="C54">
        <v>0.20019218</v>
      </c>
      <c r="E54" t="s">
        <v>49</v>
      </c>
      <c r="F54" t="s">
        <v>50</v>
      </c>
      <c r="G54" s="10">
        <v>41855</v>
      </c>
      <c r="H54">
        <v>1710.1369999999999</v>
      </c>
      <c r="K54" t="s">
        <v>52</v>
      </c>
      <c r="L54" s="10">
        <v>41955</v>
      </c>
      <c r="M54">
        <v>0.80211759000000005</v>
      </c>
      <c r="P54" s="10">
        <v>42073</v>
      </c>
      <c r="Q54" s="16">
        <v>9.9832999999999998</v>
      </c>
      <c r="R54" s="54">
        <f t="shared" si="0"/>
        <v>0.25241371000000001</v>
      </c>
      <c r="S54" s="54">
        <f t="shared" si="1"/>
        <v>2.5199217910430001</v>
      </c>
      <c r="T54" s="54">
        <f t="shared" si="2"/>
        <v>0.93127212000000004</v>
      </c>
      <c r="U54" s="54">
        <f t="shared" si="3"/>
        <v>2.3467329085788116</v>
      </c>
    </row>
    <row r="55" spans="1:21" x14ac:dyDescent="0.25">
      <c r="A55" t="s">
        <v>45</v>
      </c>
      <c r="B55" s="10">
        <v>41834</v>
      </c>
      <c r="C55">
        <v>0.19981816999999999</v>
      </c>
      <c r="E55" t="s">
        <v>49</v>
      </c>
      <c r="F55" t="s">
        <v>50</v>
      </c>
      <c r="G55" s="10">
        <v>41856</v>
      </c>
      <c r="H55">
        <v>1698.223</v>
      </c>
      <c r="K55" t="s">
        <v>52</v>
      </c>
      <c r="L55" s="10">
        <v>41958</v>
      </c>
      <c r="M55">
        <v>0.80411708000000004</v>
      </c>
      <c r="P55" s="10">
        <v>42074</v>
      </c>
      <c r="Q55" s="16">
        <v>9.8675999999999995</v>
      </c>
      <c r="R55" s="54">
        <f t="shared" si="0"/>
        <v>0.25670975000000001</v>
      </c>
      <c r="S55" s="54">
        <f t="shared" si="1"/>
        <v>2.5331091291000001</v>
      </c>
      <c r="T55" s="54">
        <f t="shared" si="2"/>
        <v>0.94535829000000005</v>
      </c>
      <c r="U55" s="54">
        <f t="shared" si="3"/>
        <v>2.3946957146693655</v>
      </c>
    </row>
    <row r="56" spans="1:21" x14ac:dyDescent="0.25">
      <c r="A56" t="s">
        <v>45</v>
      </c>
      <c r="B56" s="10">
        <v>41835</v>
      </c>
      <c r="C56">
        <v>0.20016413</v>
      </c>
      <c r="E56" t="s">
        <v>49</v>
      </c>
      <c r="F56" t="s">
        <v>50</v>
      </c>
      <c r="G56" s="10">
        <v>41857</v>
      </c>
      <c r="H56">
        <v>1693.13</v>
      </c>
      <c r="K56" t="s">
        <v>52</v>
      </c>
      <c r="L56" s="10">
        <v>41876</v>
      </c>
      <c r="M56">
        <v>0.75757576000000004</v>
      </c>
      <c r="P56" s="10">
        <v>42075</v>
      </c>
      <c r="Q56" s="16">
        <v>9.8909000000000002</v>
      </c>
      <c r="R56" s="54">
        <f t="shared" si="0"/>
        <v>0.25618035</v>
      </c>
      <c r="S56" s="54">
        <f t="shared" si="1"/>
        <v>2.5338542238150001</v>
      </c>
      <c r="T56" s="54">
        <f t="shared" si="2"/>
        <v>0.94224065000000001</v>
      </c>
      <c r="U56" s="54">
        <f t="shared" si="3"/>
        <v>2.3875004508526914</v>
      </c>
    </row>
    <row r="57" spans="1:21" x14ac:dyDescent="0.25">
      <c r="A57" t="s">
        <v>45</v>
      </c>
      <c r="B57" s="10">
        <v>41836</v>
      </c>
      <c r="C57">
        <v>0.20119307</v>
      </c>
      <c r="E57" t="s">
        <v>49</v>
      </c>
      <c r="F57" t="s">
        <v>50</v>
      </c>
      <c r="G57" s="10">
        <v>41858</v>
      </c>
      <c r="H57">
        <v>1684.7059999999999</v>
      </c>
      <c r="K57" t="s">
        <v>52</v>
      </c>
      <c r="L57" s="10">
        <v>41932</v>
      </c>
      <c r="M57">
        <v>0.78290143000000001</v>
      </c>
      <c r="P57" s="10">
        <v>42079</v>
      </c>
      <c r="Q57" s="16">
        <v>9.4131</v>
      </c>
      <c r="R57" s="54">
        <f t="shared" si="0"/>
        <v>0.25724133999999999</v>
      </c>
      <c r="S57" s="54">
        <f t="shared" si="1"/>
        <v>2.4214384575539998</v>
      </c>
      <c r="T57" s="54">
        <f t="shared" si="2"/>
        <v>0.94723880000000005</v>
      </c>
      <c r="U57" s="54">
        <f t="shared" si="3"/>
        <v>2.2936804588073016</v>
      </c>
    </row>
    <row r="58" spans="1:21" x14ac:dyDescent="0.25">
      <c r="A58" t="s">
        <v>45</v>
      </c>
      <c r="B58" s="10">
        <v>41837</v>
      </c>
      <c r="C58">
        <v>0.20122951</v>
      </c>
      <c r="E58" t="s">
        <v>49</v>
      </c>
      <c r="F58" t="s">
        <v>50</v>
      </c>
      <c r="G58" s="10">
        <v>41859</v>
      </c>
      <c r="H58">
        <v>1690.5709999999999</v>
      </c>
      <c r="K58" t="s">
        <v>52</v>
      </c>
      <c r="L58" s="10">
        <v>41931</v>
      </c>
      <c r="M58">
        <v>0.77984871</v>
      </c>
      <c r="P58" s="10">
        <v>42080</v>
      </c>
      <c r="Q58" s="16">
        <v>9.3617000000000008</v>
      </c>
      <c r="R58" s="54">
        <f t="shared" si="0"/>
        <v>0.25627555000000002</v>
      </c>
      <c r="S58" s="54">
        <f t="shared" si="1"/>
        <v>2.3991748164350004</v>
      </c>
      <c r="T58" s="54">
        <f t="shared" si="2"/>
        <v>0.94029149000000001</v>
      </c>
      <c r="U58" s="54">
        <f t="shared" si="3"/>
        <v>2.255923662916143</v>
      </c>
    </row>
    <row r="59" spans="1:21" x14ac:dyDescent="0.25">
      <c r="A59" t="s">
        <v>45</v>
      </c>
      <c r="B59" s="10">
        <v>41838</v>
      </c>
      <c r="C59">
        <v>0.20130243</v>
      </c>
      <c r="E59" t="s">
        <v>49</v>
      </c>
      <c r="F59" t="s">
        <v>50</v>
      </c>
      <c r="G59" s="10">
        <v>41862</v>
      </c>
      <c r="H59">
        <v>1701.6079999999999</v>
      </c>
      <c r="K59" t="s">
        <v>52</v>
      </c>
      <c r="L59" s="10">
        <v>41937</v>
      </c>
      <c r="M59">
        <v>0.78995181000000003</v>
      </c>
      <c r="P59" s="10">
        <v>42081</v>
      </c>
      <c r="Q59" s="16">
        <v>9.1170000000000009</v>
      </c>
      <c r="R59" s="54">
        <f t="shared" si="0"/>
        <v>0.25685151000000001</v>
      </c>
      <c r="S59" s="54">
        <f t="shared" si="1"/>
        <v>2.3417152166700004</v>
      </c>
      <c r="T59" s="54">
        <f t="shared" si="2"/>
        <v>0.94410875999999999</v>
      </c>
      <c r="U59" s="54">
        <f t="shared" si="3"/>
        <v>2.2108338494834454</v>
      </c>
    </row>
    <row r="60" spans="1:21" x14ac:dyDescent="0.25">
      <c r="A60" t="s">
        <v>45</v>
      </c>
      <c r="B60" s="10">
        <v>41839</v>
      </c>
      <c r="C60">
        <v>0.20130243</v>
      </c>
      <c r="E60" t="s">
        <v>49</v>
      </c>
      <c r="F60" t="s">
        <v>50</v>
      </c>
      <c r="G60" s="10">
        <v>41863</v>
      </c>
      <c r="H60">
        <v>1699.346</v>
      </c>
      <c r="K60" t="s">
        <v>52</v>
      </c>
      <c r="L60" s="10">
        <v>41879</v>
      </c>
      <c r="M60">
        <v>0.75884048999999998</v>
      </c>
      <c r="P60" s="10">
        <v>42082</v>
      </c>
      <c r="Q60" s="16">
        <v>9.3408999999999995</v>
      </c>
      <c r="R60" s="54">
        <f t="shared" si="0"/>
        <v>0.25533327</v>
      </c>
      <c r="S60" s="54">
        <f t="shared" si="1"/>
        <v>2.3850425417429997</v>
      </c>
      <c r="T60" s="54">
        <f t="shared" si="2"/>
        <v>0.93659267999999996</v>
      </c>
      <c r="U60" s="54">
        <f t="shared" si="3"/>
        <v>2.2338133860850879</v>
      </c>
    </row>
    <row r="61" spans="1:21" x14ac:dyDescent="0.25">
      <c r="A61" t="s">
        <v>45</v>
      </c>
      <c r="B61" s="10">
        <v>41840</v>
      </c>
      <c r="C61">
        <v>0.20130243</v>
      </c>
      <c r="E61" t="s">
        <v>49</v>
      </c>
      <c r="F61" t="s">
        <v>50</v>
      </c>
      <c r="G61" s="10">
        <v>41864</v>
      </c>
      <c r="H61">
        <v>1708.7380000000001</v>
      </c>
      <c r="K61" t="s">
        <v>52</v>
      </c>
      <c r="L61" s="10">
        <v>41891</v>
      </c>
      <c r="M61">
        <v>0.77507362999999996</v>
      </c>
      <c r="P61" s="10">
        <v>42086</v>
      </c>
      <c r="Q61" s="16">
        <v>9.4953000000000003</v>
      </c>
      <c r="R61" s="54">
        <f t="shared" si="0"/>
        <v>0.24917460999999999</v>
      </c>
      <c r="S61" s="54">
        <f t="shared" si="1"/>
        <v>2.3659876743330002</v>
      </c>
      <c r="T61" s="54">
        <f t="shared" si="2"/>
        <v>0.91642228999999997</v>
      </c>
      <c r="U61" s="54">
        <f t="shared" si="3"/>
        <v>2.168243842624022</v>
      </c>
    </row>
    <row r="62" spans="1:21" x14ac:dyDescent="0.25">
      <c r="A62" t="s">
        <v>45</v>
      </c>
      <c r="B62" s="10">
        <v>41841</v>
      </c>
      <c r="C62">
        <v>0.20137742</v>
      </c>
      <c r="E62" t="s">
        <v>49</v>
      </c>
      <c r="F62" t="s">
        <v>50</v>
      </c>
      <c r="G62" s="10">
        <v>41865</v>
      </c>
      <c r="H62">
        <v>1715.7059999999999</v>
      </c>
      <c r="K62" t="s">
        <v>52</v>
      </c>
      <c r="L62" s="10">
        <v>41938</v>
      </c>
      <c r="M62">
        <v>0.78995181000000003</v>
      </c>
      <c r="P62" s="10">
        <v>42087</v>
      </c>
      <c r="Q62" s="16">
        <v>9.4690999999999992</v>
      </c>
      <c r="R62" s="54">
        <f t="shared" si="0"/>
        <v>0.24910632999999999</v>
      </c>
      <c r="S62" s="54">
        <f t="shared" si="1"/>
        <v>2.3588127494029996</v>
      </c>
      <c r="T62" s="54">
        <f t="shared" si="2"/>
        <v>0.91324201000000005</v>
      </c>
      <c r="U62" s="54">
        <f t="shared" si="3"/>
        <v>2.1541668964784217</v>
      </c>
    </row>
    <row r="63" spans="1:21" x14ac:dyDescent="0.25">
      <c r="A63" t="s">
        <v>45</v>
      </c>
      <c r="B63" s="10">
        <v>41842</v>
      </c>
      <c r="C63">
        <v>0.20200592000000001</v>
      </c>
      <c r="E63" t="s">
        <v>49</v>
      </c>
      <c r="F63" t="s">
        <v>50</v>
      </c>
      <c r="G63" s="10">
        <v>41866</v>
      </c>
      <c r="H63">
        <v>1714.2349999999999</v>
      </c>
      <c r="K63" t="s">
        <v>52</v>
      </c>
      <c r="L63" s="10">
        <v>41939</v>
      </c>
      <c r="M63">
        <v>0.78870572999999999</v>
      </c>
      <c r="P63" s="10">
        <v>42088</v>
      </c>
      <c r="Q63" s="16">
        <v>9.3328000000000007</v>
      </c>
      <c r="R63" s="54">
        <f t="shared" si="0"/>
        <v>0.24820054999999999</v>
      </c>
      <c r="S63" s="54">
        <f t="shared" si="1"/>
        <v>2.3164060930399999</v>
      </c>
      <c r="T63" s="54">
        <f t="shared" si="2"/>
        <v>0.91033227000000005</v>
      </c>
      <c r="U63" s="54">
        <f t="shared" si="3"/>
        <v>2.1086992169189345</v>
      </c>
    </row>
    <row r="64" spans="1:21" x14ac:dyDescent="0.25">
      <c r="A64" t="s">
        <v>45</v>
      </c>
      <c r="B64" s="10">
        <v>41843</v>
      </c>
      <c r="C64">
        <v>0.20217131999999999</v>
      </c>
      <c r="E64" t="s">
        <v>49</v>
      </c>
      <c r="F64" t="s">
        <v>50</v>
      </c>
      <c r="G64" s="10">
        <v>41869</v>
      </c>
      <c r="H64">
        <v>1727.376</v>
      </c>
      <c r="K64" t="s">
        <v>52</v>
      </c>
      <c r="L64" s="10">
        <v>41944</v>
      </c>
      <c r="M64">
        <v>0.79846693999999996</v>
      </c>
      <c r="P64" s="10">
        <v>42089</v>
      </c>
      <c r="Q64" s="16">
        <v>9.3269000000000002</v>
      </c>
      <c r="R64" s="54">
        <f t="shared" si="0"/>
        <v>0.24800665</v>
      </c>
      <c r="S64" s="54">
        <f t="shared" si="1"/>
        <v>2.313133223885</v>
      </c>
      <c r="T64" s="54">
        <f t="shared" si="2"/>
        <v>0.91132780000000002</v>
      </c>
      <c r="U64" s="54">
        <f t="shared" si="3"/>
        <v>2.1080226120300245</v>
      </c>
    </row>
    <row r="65" spans="1:21" x14ac:dyDescent="0.25">
      <c r="A65" t="s">
        <v>45</v>
      </c>
      <c r="B65" s="10">
        <v>41844</v>
      </c>
      <c r="C65">
        <v>0.20216315000000001</v>
      </c>
      <c r="E65" t="s">
        <v>49</v>
      </c>
      <c r="F65" t="s">
        <v>50</v>
      </c>
      <c r="G65" s="10">
        <v>41870</v>
      </c>
      <c r="H65">
        <v>1734.87</v>
      </c>
      <c r="K65" t="s">
        <v>52</v>
      </c>
      <c r="L65" s="10">
        <v>41960</v>
      </c>
      <c r="M65">
        <v>0.80025608000000004</v>
      </c>
      <c r="P65" s="10">
        <v>42093</v>
      </c>
      <c r="Q65" s="16">
        <v>9.4654000000000007</v>
      </c>
      <c r="R65" s="54">
        <f t="shared" si="0"/>
        <v>0.25099142000000002</v>
      </c>
      <c r="S65" s="54">
        <f t="shared" si="1"/>
        <v>2.3757341868680002</v>
      </c>
      <c r="T65" s="54">
        <f t="shared" si="2"/>
        <v>0.92208391000000001</v>
      </c>
      <c r="U65" s="54">
        <f t="shared" si="3"/>
        <v>2.1906262681479163</v>
      </c>
    </row>
    <row r="66" spans="1:21" x14ac:dyDescent="0.25">
      <c r="A66" t="s">
        <v>45</v>
      </c>
      <c r="B66" s="10">
        <v>41845</v>
      </c>
      <c r="C66">
        <v>0.20255421000000001</v>
      </c>
      <c r="E66" t="s">
        <v>49</v>
      </c>
      <c r="F66" t="s">
        <v>50</v>
      </c>
      <c r="G66" s="10">
        <v>41871</v>
      </c>
      <c r="H66">
        <v>1735.7850000000001</v>
      </c>
      <c r="K66" t="s">
        <v>52</v>
      </c>
      <c r="L66" s="10">
        <v>41959</v>
      </c>
      <c r="M66">
        <v>0.80411708000000004</v>
      </c>
      <c r="P66" s="10">
        <v>42094</v>
      </c>
      <c r="Q66" s="16">
        <v>9.6602999999999994</v>
      </c>
      <c r="R66" s="54">
        <f t="shared" ref="R66:R129" si="4">VLOOKUP(P66,$B$2:$C$447,2,FALSE)</f>
        <v>0.25302363</v>
      </c>
      <c r="S66" s="54">
        <f t="shared" ref="S66:S129" si="5">Q66*R66</f>
        <v>2.4442841728889997</v>
      </c>
      <c r="T66" s="54">
        <f t="shared" ref="T66:T129" si="6">VLOOKUP(P66,$L$2:$M$447,2,FALSE)</f>
        <v>0.92945440999999995</v>
      </c>
      <c r="U66" s="54">
        <f t="shared" ref="U66:U129" si="7">S66*T66</f>
        <v>2.271850703784883</v>
      </c>
    </row>
    <row r="67" spans="1:21" x14ac:dyDescent="0.25">
      <c r="A67" t="s">
        <v>45</v>
      </c>
      <c r="B67" s="10">
        <v>41846</v>
      </c>
      <c r="C67">
        <v>0.20255421000000001</v>
      </c>
      <c r="E67" t="s">
        <v>49</v>
      </c>
      <c r="F67" t="s">
        <v>50</v>
      </c>
      <c r="G67" s="10">
        <v>41872</v>
      </c>
      <c r="H67">
        <v>1741.883</v>
      </c>
      <c r="K67" t="s">
        <v>52</v>
      </c>
      <c r="L67" s="10">
        <v>41962</v>
      </c>
      <c r="M67">
        <v>0.79776625000000001</v>
      </c>
      <c r="P67" s="10">
        <v>42095</v>
      </c>
      <c r="Q67" s="16">
        <v>9.7402999999999995</v>
      </c>
      <c r="R67" s="54">
        <f t="shared" si="4"/>
        <v>0.25264647000000001</v>
      </c>
      <c r="S67" s="54">
        <f t="shared" si="5"/>
        <v>2.460852411741</v>
      </c>
      <c r="T67" s="54">
        <f t="shared" si="6"/>
        <v>0.92980008999999997</v>
      </c>
      <c r="U67" s="54">
        <f t="shared" si="7"/>
        <v>2.288100793913499</v>
      </c>
    </row>
    <row r="68" spans="1:21" x14ac:dyDescent="0.25">
      <c r="A68" t="s">
        <v>45</v>
      </c>
      <c r="B68" s="10">
        <v>41847</v>
      </c>
      <c r="C68">
        <v>0.20255421000000001</v>
      </c>
      <c r="E68" t="s">
        <v>49</v>
      </c>
      <c r="F68" t="s">
        <v>50</v>
      </c>
      <c r="G68" s="10">
        <v>41873</v>
      </c>
      <c r="H68">
        <v>1735.9390000000001</v>
      </c>
      <c r="K68" t="s">
        <v>52</v>
      </c>
      <c r="L68" s="10">
        <v>41963</v>
      </c>
      <c r="M68">
        <v>0.79751176000000001</v>
      </c>
      <c r="P68" s="10">
        <v>42096</v>
      </c>
      <c r="Q68" s="16">
        <v>9.9986999999999995</v>
      </c>
      <c r="R68" s="54">
        <f t="shared" si="4"/>
        <v>0.25146478</v>
      </c>
      <c r="S68" s="54">
        <f t="shared" si="5"/>
        <v>2.5143208957859997</v>
      </c>
      <c r="T68" s="54">
        <f t="shared" si="6"/>
        <v>0.92336103000000003</v>
      </c>
      <c r="U68" s="54">
        <f t="shared" si="7"/>
        <v>2.3216259320834833</v>
      </c>
    </row>
    <row r="69" spans="1:21" x14ac:dyDescent="0.25">
      <c r="A69" t="s">
        <v>45</v>
      </c>
      <c r="B69" s="10">
        <v>41848</v>
      </c>
      <c r="C69">
        <v>0.20260139999999999</v>
      </c>
      <c r="E69" t="s">
        <v>49</v>
      </c>
      <c r="F69" t="s">
        <v>50</v>
      </c>
      <c r="G69" s="10">
        <v>41876</v>
      </c>
      <c r="H69">
        <v>1745.241</v>
      </c>
      <c r="K69" t="s">
        <v>52</v>
      </c>
      <c r="L69" s="10">
        <v>41933</v>
      </c>
      <c r="M69">
        <v>0.78357624000000003</v>
      </c>
      <c r="P69" s="10">
        <v>42100</v>
      </c>
      <c r="Q69" s="16">
        <v>10.0787</v>
      </c>
      <c r="R69" s="54">
        <f t="shared" si="4"/>
        <v>0.25146478</v>
      </c>
      <c r="S69" s="54">
        <f t="shared" si="5"/>
        <v>2.5344380781860001</v>
      </c>
      <c r="T69" s="54">
        <f t="shared" si="6"/>
        <v>0.92336103000000003</v>
      </c>
      <c r="U69" s="54">
        <f t="shared" si="7"/>
        <v>2.3402013543450457</v>
      </c>
    </row>
    <row r="70" spans="1:21" x14ac:dyDescent="0.25">
      <c r="A70" t="s">
        <v>45</v>
      </c>
      <c r="B70" s="10">
        <v>41849</v>
      </c>
      <c r="C70">
        <v>0.20294060999999999</v>
      </c>
      <c r="E70" t="s">
        <v>49</v>
      </c>
      <c r="F70" t="s">
        <v>50</v>
      </c>
      <c r="G70" s="10">
        <v>41877</v>
      </c>
      <c r="H70">
        <v>1749.144</v>
      </c>
      <c r="K70" t="s">
        <v>52</v>
      </c>
      <c r="L70" s="10">
        <v>41950</v>
      </c>
      <c r="M70">
        <v>0.80690711999999998</v>
      </c>
      <c r="P70" s="10">
        <v>42101</v>
      </c>
      <c r="Q70" s="16">
        <v>10.196099999999999</v>
      </c>
      <c r="R70" s="54">
        <f t="shared" si="4"/>
        <v>0.25098512000000001</v>
      </c>
      <c r="S70" s="54">
        <f t="shared" si="5"/>
        <v>2.5590693820319999</v>
      </c>
      <c r="T70" s="54">
        <f t="shared" si="6"/>
        <v>0.92191389000000001</v>
      </c>
      <c r="U70" s="54">
        <f t="shared" si="7"/>
        <v>2.3592416087690173</v>
      </c>
    </row>
    <row r="71" spans="1:21" x14ac:dyDescent="0.25">
      <c r="A71" t="s">
        <v>45</v>
      </c>
      <c r="B71" s="10">
        <v>41850</v>
      </c>
      <c r="C71">
        <v>0.20344845</v>
      </c>
      <c r="E71" t="s">
        <v>49</v>
      </c>
      <c r="F71" t="s">
        <v>50</v>
      </c>
      <c r="G71" s="10">
        <v>41878</v>
      </c>
      <c r="H71">
        <v>1750.6790000000001</v>
      </c>
      <c r="K71" t="s">
        <v>52</v>
      </c>
      <c r="L71" s="10">
        <v>41961</v>
      </c>
      <c r="M71">
        <v>0.79910499999999995</v>
      </c>
      <c r="P71" s="10">
        <v>42102</v>
      </c>
      <c r="Q71" s="16">
        <v>10.218400000000001</v>
      </c>
      <c r="R71" s="54">
        <f t="shared" si="4"/>
        <v>0.25053238</v>
      </c>
      <c r="S71" s="54">
        <f t="shared" si="5"/>
        <v>2.5600400717920002</v>
      </c>
      <c r="T71" s="54">
        <f t="shared" si="6"/>
        <v>0.92064077</v>
      </c>
      <c r="U71" s="54">
        <f t="shared" si="7"/>
        <v>2.3568772629254422</v>
      </c>
    </row>
    <row r="72" spans="1:21" x14ac:dyDescent="0.25">
      <c r="A72" t="s">
        <v>45</v>
      </c>
      <c r="B72" s="10">
        <v>41851</v>
      </c>
      <c r="C72">
        <v>0.20354576999999999</v>
      </c>
      <c r="E72" t="s">
        <v>49</v>
      </c>
      <c r="F72" t="s">
        <v>50</v>
      </c>
      <c r="G72" s="10">
        <v>41879</v>
      </c>
      <c r="H72">
        <v>1744.346</v>
      </c>
      <c r="K72" t="s">
        <v>52</v>
      </c>
      <c r="L72" s="10">
        <v>41946</v>
      </c>
      <c r="M72">
        <v>0.80044824999999997</v>
      </c>
      <c r="P72" s="10">
        <v>42103</v>
      </c>
      <c r="Q72" s="16">
        <v>10.183199999999999</v>
      </c>
      <c r="R72" s="54">
        <f t="shared" si="4"/>
        <v>0.25315174000000001</v>
      </c>
      <c r="S72" s="54">
        <f t="shared" si="5"/>
        <v>2.5778947987679999</v>
      </c>
      <c r="T72" s="54">
        <f t="shared" si="6"/>
        <v>0.92816038999999995</v>
      </c>
      <c r="U72" s="54">
        <f t="shared" si="7"/>
        <v>2.3926998418034779</v>
      </c>
    </row>
    <row r="73" spans="1:21" x14ac:dyDescent="0.25">
      <c r="A73" t="s">
        <v>45</v>
      </c>
      <c r="B73" s="10">
        <v>41852</v>
      </c>
      <c r="C73">
        <v>0.20327269000000001</v>
      </c>
      <c r="E73" t="s">
        <v>49</v>
      </c>
      <c r="F73" t="s">
        <v>50</v>
      </c>
      <c r="G73" s="10">
        <v>41880</v>
      </c>
      <c r="H73">
        <v>1748.665</v>
      </c>
      <c r="K73" t="s">
        <v>52</v>
      </c>
      <c r="L73" s="10">
        <v>41945</v>
      </c>
      <c r="M73">
        <v>0.79846693999999996</v>
      </c>
      <c r="P73" s="10">
        <v>42107</v>
      </c>
      <c r="Q73" s="16">
        <v>10.2697</v>
      </c>
      <c r="R73" s="54">
        <f t="shared" si="4"/>
        <v>0.25782498999999998</v>
      </c>
      <c r="S73" s="54">
        <f t="shared" si="5"/>
        <v>2.647785299803</v>
      </c>
      <c r="T73" s="54">
        <f t="shared" si="6"/>
        <v>0.94768764000000005</v>
      </c>
      <c r="U73" s="54">
        <f t="shared" si="7"/>
        <v>2.5092734019969978</v>
      </c>
    </row>
    <row r="74" spans="1:21" x14ac:dyDescent="0.25">
      <c r="A74" t="s">
        <v>45</v>
      </c>
      <c r="B74" s="10">
        <v>41853</v>
      </c>
      <c r="C74">
        <v>0.20327269000000001</v>
      </c>
      <c r="E74" t="s">
        <v>49</v>
      </c>
      <c r="F74" t="s">
        <v>50</v>
      </c>
      <c r="G74" s="10">
        <v>41883</v>
      </c>
      <c r="H74">
        <v>1748.31</v>
      </c>
      <c r="K74" t="s">
        <v>52</v>
      </c>
      <c r="L74" s="10">
        <v>41884</v>
      </c>
      <c r="M74">
        <v>0.76248570000000004</v>
      </c>
      <c r="P74" s="10">
        <v>42108</v>
      </c>
      <c r="Q74" s="16">
        <v>10.323700000000001</v>
      </c>
      <c r="R74" s="54">
        <f t="shared" si="4"/>
        <v>0.25657472999999997</v>
      </c>
      <c r="S74" s="54">
        <f t="shared" si="5"/>
        <v>2.648800540101</v>
      </c>
      <c r="T74" s="54">
        <f t="shared" si="6"/>
        <v>0.94661112999999997</v>
      </c>
      <c r="U74" s="54">
        <f t="shared" si="7"/>
        <v>2.5073840724096179</v>
      </c>
    </row>
    <row r="75" spans="1:21" x14ac:dyDescent="0.25">
      <c r="A75" t="s">
        <v>45</v>
      </c>
      <c r="B75" s="10">
        <v>41854</v>
      </c>
      <c r="C75">
        <v>0.20327269000000001</v>
      </c>
      <c r="E75" t="s">
        <v>49</v>
      </c>
      <c r="F75" t="s">
        <v>50</v>
      </c>
      <c r="G75" s="10">
        <v>41884</v>
      </c>
      <c r="H75">
        <v>1747.201</v>
      </c>
      <c r="K75" t="s">
        <v>52</v>
      </c>
      <c r="L75" s="10">
        <v>41866</v>
      </c>
      <c r="M75">
        <v>0.74693756</v>
      </c>
      <c r="P75" s="10">
        <v>42109</v>
      </c>
      <c r="Q75" s="16">
        <v>10.4899</v>
      </c>
      <c r="R75" s="54">
        <f t="shared" si="4"/>
        <v>0.25668669</v>
      </c>
      <c r="S75" s="54">
        <f t="shared" si="5"/>
        <v>2.692617709431</v>
      </c>
      <c r="T75" s="54">
        <f t="shared" si="6"/>
        <v>0.94526893000000001</v>
      </c>
      <c r="U75" s="54">
        <f t="shared" si="7"/>
        <v>2.5452478610928924</v>
      </c>
    </row>
    <row r="76" spans="1:21" x14ac:dyDescent="0.25">
      <c r="A76" t="s">
        <v>45</v>
      </c>
      <c r="B76" s="10">
        <v>41855</v>
      </c>
      <c r="C76">
        <v>0.20281919000000001</v>
      </c>
      <c r="E76" t="s">
        <v>49</v>
      </c>
      <c r="F76" t="s">
        <v>50</v>
      </c>
      <c r="G76" s="10">
        <v>41885</v>
      </c>
      <c r="H76">
        <v>1751.973</v>
      </c>
      <c r="K76" t="s">
        <v>52</v>
      </c>
      <c r="L76" s="10">
        <v>41801</v>
      </c>
      <c r="M76">
        <v>0.73817080999999996</v>
      </c>
      <c r="P76" s="10">
        <v>42110</v>
      </c>
      <c r="Q76" s="16">
        <v>10.8346</v>
      </c>
      <c r="R76" s="54">
        <f t="shared" si="4"/>
        <v>0.25377490000000003</v>
      </c>
      <c r="S76" s="54">
        <f t="shared" si="5"/>
        <v>2.7495495315400005</v>
      </c>
      <c r="T76" s="54">
        <f t="shared" si="6"/>
        <v>0.93361963999999997</v>
      </c>
      <c r="U76" s="54">
        <f t="shared" si="7"/>
        <v>2.567033443798544</v>
      </c>
    </row>
    <row r="77" spans="1:21" x14ac:dyDescent="0.25">
      <c r="A77" t="s">
        <v>45</v>
      </c>
      <c r="B77" s="10">
        <v>41856</v>
      </c>
      <c r="C77">
        <v>0.203405</v>
      </c>
      <c r="E77" t="s">
        <v>49</v>
      </c>
      <c r="F77" t="s">
        <v>50</v>
      </c>
      <c r="G77" s="10">
        <v>41886</v>
      </c>
      <c r="H77">
        <v>1748.5930000000001</v>
      </c>
      <c r="K77" t="s">
        <v>52</v>
      </c>
      <c r="L77" s="10">
        <v>41829</v>
      </c>
      <c r="M77">
        <v>0.73513196000000003</v>
      </c>
      <c r="P77" s="10">
        <v>42114</v>
      </c>
      <c r="Q77" s="16">
        <v>10.846399999999999</v>
      </c>
      <c r="R77" s="54">
        <f t="shared" si="4"/>
        <v>0.25350792</v>
      </c>
      <c r="S77" s="54">
        <f t="shared" si="5"/>
        <v>2.7496483034879997</v>
      </c>
      <c r="T77" s="54">
        <f t="shared" si="6"/>
        <v>0.93257484000000002</v>
      </c>
      <c r="U77" s="54">
        <f t="shared" si="7"/>
        <v>2.5642528266815927</v>
      </c>
    </row>
    <row r="78" spans="1:21" x14ac:dyDescent="0.25">
      <c r="A78" t="s">
        <v>45</v>
      </c>
      <c r="B78" s="10">
        <v>41857</v>
      </c>
      <c r="C78">
        <v>0.2039734</v>
      </c>
      <c r="E78" t="s">
        <v>49</v>
      </c>
      <c r="F78" t="s">
        <v>50</v>
      </c>
      <c r="G78" s="10">
        <v>41887</v>
      </c>
      <c r="H78">
        <v>1750.605</v>
      </c>
      <c r="K78" t="s">
        <v>52</v>
      </c>
      <c r="L78" s="10">
        <v>41815</v>
      </c>
      <c r="M78">
        <v>0.73448402000000002</v>
      </c>
      <c r="P78" s="10">
        <v>42115</v>
      </c>
      <c r="Q78" s="16">
        <v>10.903600000000001</v>
      </c>
      <c r="R78" s="54">
        <f t="shared" si="4"/>
        <v>0.25425237000000001</v>
      </c>
      <c r="S78" s="54">
        <f t="shared" si="5"/>
        <v>2.7722661415320005</v>
      </c>
      <c r="T78" s="54">
        <f t="shared" si="6"/>
        <v>0.93457944000000004</v>
      </c>
      <c r="U78" s="54">
        <f t="shared" si="7"/>
        <v>2.5909029380839379</v>
      </c>
    </row>
    <row r="79" spans="1:21" x14ac:dyDescent="0.25">
      <c r="A79" t="s">
        <v>45</v>
      </c>
      <c r="B79" s="10">
        <v>41858</v>
      </c>
      <c r="C79">
        <v>0.20353126999999999</v>
      </c>
      <c r="E79" t="s">
        <v>49</v>
      </c>
      <c r="F79" t="s">
        <v>50</v>
      </c>
      <c r="G79" s="10">
        <v>41890</v>
      </c>
      <c r="H79">
        <v>1744.3019999999999</v>
      </c>
      <c r="K79" t="s">
        <v>52</v>
      </c>
      <c r="L79" s="10">
        <v>41870</v>
      </c>
      <c r="M79">
        <v>0.74883929999999999</v>
      </c>
      <c r="P79" s="10">
        <v>42116</v>
      </c>
      <c r="Q79" s="16">
        <v>10.9466</v>
      </c>
      <c r="R79" s="54">
        <f t="shared" si="4"/>
        <v>0.25367190000000001</v>
      </c>
      <c r="S79" s="54">
        <f t="shared" si="5"/>
        <v>2.77684482054</v>
      </c>
      <c r="T79" s="54">
        <f t="shared" si="6"/>
        <v>0.93083868999999997</v>
      </c>
      <c r="U79" s="54">
        <f t="shared" si="7"/>
        <v>2.5847945950847389</v>
      </c>
    </row>
    <row r="80" spans="1:21" x14ac:dyDescent="0.25">
      <c r="A80" t="s">
        <v>45</v>
      </c>
      <c r="B80" s="10">
        <v>41859</v>
      </c>
      <c r="C80">
        <v>0.20333261999999999</v>
      </c>
      <c r="E80" t="s">
        <v>49</v>
      </c>
      <c r="F80" t="s">
        <v>50</v>
      </c>
      <c r="G80" s="10">
        <v>41891</v>
      </c>
      <c r="H80">
        <v>1733.2070000000001</v>
      </c>
      <c r="K80" t="s">
        <v>52</v>
      </c>
      <c r="L80" s="10">
        <v>41899</v>
      </c>
      <c r="M80">
        <v>0.77184315999999997</v>
      </c>
      <c r="P80" s="10">
        <v>42117</v>
      </c>
      <c r="Q80" s="16">
        <v>10.773</v>
      </c>
      <c r="R80" s="54">
        <f t="shared" si="4"/>
        <v>0.25327034999999998</v>
      </c>
      <c r="S80" s="54">
        <f t="shared" si="5"/>
        <v>2.7284814805499997</v>
      </c>
      <c r="T80" s="54">
        <f t="shared" si="6"/>
        <v>0.92833270999999995</v>
      </c>
      <c r="U80" s="54">
        <f t="shared" si="7"/>
        <v>2.5329386070237936</v>
      </c>
    </row>
    <row r="81" spans="1:21" x14ac:dyDescent="0.25">
      <c r="A81" t="s">
        <v>45</v>
      </c>
      <c r="B81" s="10">
        <v>41860</v>
      </c>
      <c r="C81">
        <v>0.20333261999999999</v>
      </c>
      <c r="E81" t="s">
        <v>49</v>
      </c>
      <c r="F81" t="s">
        <v>50</v>
      </c>
      <c r="G81" s="10">
        <v>41892</v>
      </c>
      <c r="H81">
        <v>1735.7860000000001</v>
      </c>
      <c r="K81" t="s">
        <v>52</v>
      </c>
      <c r="L81" s="10">
        <v>41912</v>
      </c>
      <c r="M81">
        <v>0.79472304000000005</v>
      </c>
      <c r="P81" s="10">
        <v>42121</v>
      </c>
      <c r="Q81" s="16">
        <v>10.9436</v>
      </c>
      <c r="R81" s="54">
        <f t="shared" si="4"/>
        <v>0.25135100999999999</v>
      </c>
      <c r="S81" s="54">
        <f t="shared" si="5"/>
        <v>2.7506849130359998</v>
      </c>
      <c r="T81" s="54">
        <f t="shared" si="6"/>
        <v>0.92404361000000002</v>
      </c>
      <c r="U81" s="54">
        <f t="shared" si="7"/>
        <v>2.5417528170143213</v>
      </c>
    </row>
    <row r="82" spans="1:21" x14ac:dyDescent="0.25">
      <c r="A82" t="s">
        <v>45</v>
      </c>
      <c r="B82" s="10">
        <v>41861</v>
      </c>
      <c r="C82">
        <v>0.20333261999999999</v>
      </c>
      <c r="E82" t="s">
        <v>49</v>
      </c>
      <c r="F82" t="s">
        <v>50</v>
      </c>
      <c r="G82" s="10">
        <v>41893</v>
      </c>
      <c r="H82">
        <v>1736.9939999999999</v>
      </c>
      <c r="K82" t="s">
        <v>52</v>
      </c>
      <c r="L82" s="10">
        <v>41948</v>
      </c>
      <c r="M82">
        <v>0.80128204999999997</v>
      </c>
      <c r="P82" s="10">
        <v>42122</v>
      </c>
      <c r="Q82" s="16">
        <v>11.024800000000001</v>
      </c>
      <c r="R82" s="54">
        <f t="shared" si="4"/>
        <v>0.24930506</v>
      </c>
      <c r="S82" s="54">
        <f t="shared" si="5"/>
        <v>2.7485384254880003</v>
      </c>
      <c r="T82" s="54">
        <f t="shared" si="6"/>
        <v>0.91516427</v>
      </c>
      <c r="U82" s="54">
        <f t="shared" si="7"/>
        <v>2.5153641617286753</v>
      </c>
    </row>
    <row r="83" spans="1:21" x14ac:dyDescent="0.25">
      <c r="A83" t="s">
        <v>45</v>
      </c>
      <c r="B83" s="10">
        <v>41862</v>
      </c>
      <c r="C83">
        <v>0.20330367999999999</v>
      </c>
      <c r="E83" t="s">
        <v>49</v>
      </c>
      <c r="F83" t="s">
        <v>50</v>
      </c>
      <c r="G83" s="10">
        <v>41894</v>
      </c>
      <c r="H83">
        <v>1729.4960000000001</v>
      </c>
      <c r="K83" t="s">
        <v>52</v>
      </c>
      <c r="L83" s="10">
        <v>41956</v>
      </c>
      <c r="M83">
        <v>0.80282595000000001</v>
      </c>
      <c r="P83" s="10">
        <v>42123</v>
      </c>
      <c r="Q83" s="16">
        <v>11.0342</v>
      </c>
      <c r="R83" s="54">
        <f t="shared" si="4"/>
        <v>0.24605995999999999</v>
      </c>
      <c r="S83" s="54">
        <f t="shared" si="5"/>
        <v>2.7150748106320002</v>
      </c>
      <c r="T83" s="54">
        <f t="shared" si="6"/>
        <v>0.90892565000000003</v>
      </c>
      <c r="U83" s="54">
        <f t="shared" si="7"/>
        <v>2.4678011370523176</v>
      </c>
    </row>
    <row r="84" spans="1:21" x14ac:dyDescent="0.25">
      <c r="A84" t="s">
        <v>45</v>
      </c>
      <c r="B84" s="10">
        <v>41863</v>
      </c>
      <c r="C84">
        <v>0.20391933000000001</v>
      </c>
      <c r="E84" t="s">
        <v>49</v>
      </c>
      <c r="F84" t="s">
        <v>50</v>
      </c>
      <c r="G84" s="10">
        <v>41897</v>
      </c>
      <c r="H84">
        <v>1726.86</v>
      </c>
      <c r="K84" t="s">
        <v>52</v>
      </c>
      <c r="L84" s="10">
        <v>41864</v>
      </c>
      <c r="M84">
        <v>0.74850298999999998</v>
      </c>
      <c r="P84" s="10">
        <v>42124</v>
      </c>
      <c r="Q84" s="16">
        <v>11.020099999999999</v>
      </c>
      <c r="R84" s="54">
        <f t="shared" si="4"/>
        <v>0.24371519</v>
      </c>
      <c r="S84" s="54">
        <f t="shared" si="5"/>
        <v>2.6857657653189997</v>
      </c>
      <c r="T84" s="54">
        <f t="shared" si="6"/>
        <v>0.89166294999999995</v>
      </c>
      <c r="U84" s="54">
        <f t="shared" si="7"/>
        <v>2.3947978253133466</v>
      </c>
    </row>
    <row r="85" spans="1:21" x14ac:dyDescent="0.25">
      <c r="A85" t="s">
        <v>45</v>
      </c>
      <c r="B85" s="10">
        <v>41864</v>
      </c>
      <c r="C85">
        <v>0.20317975999999999</v>
      </c>
      <c r="E85" t="s">
        <v>49</v>
      </c>
      <c r="F85" t="s">
        <v>50</v>
      </c>
      <c r="G85" s="10">
        <v>41898</v>
      </c>
      <c r="H85">
        <v>1732.546</v>
      </c>
      <c r="K85" t="s">
        <v>52</v>
      </c>
      <c r="L85" s="10">
        <v>41809</v>
      </c>
      <c r="M85">
        <v>0.73421438999999999</v>
      </c>
      <c r="P85" s="10">
        <v>42128</v>
      </c>
      <c r="Q85" s="16">
        <v>10.6732</v>
      </c>
      <c r="R85" s="54">
        <f t="shared" si="4"/>
        <v>0.24384594000000001</v>
      </c>
      <c r="S85" s="54">
        <f t="shared" si="5"/>
        <v>2.602616486808</v>
      </c>
      <c r="T85" s="54">
        <f t="shared" si="6"/>
        <v>0.89670013999999998</v>
      </c>
      <c r="U85" s="54">
        <f t="shared" si="7"/>
        <v>2.3337665680870416</v>
      </c>
    </row>
    <row r="86" spans="1:21" x14ac:dyDescent="0.25">
      <c r="A86" t="s">
        <v>45</v>
      </c>
      <c r="B86" s="10">
        <v>41865</v>
      </c>
      <c r="C86">
        <v>0.20332228999999999</v>
      </c>
      <c r="E86" t="s">
        <v>49</v>
      </c>
      <c r="F86" t="s">
        <v>50</v>
      </c>
      <c r="G86" s="10">
        <v>41899</v>
      </c>
      <c r="H86">
        <v>1735.3489999999999</v>
      </c>
      <c r="K86" t="s">
        <v>52</v>
      </c>
      <c r="L86" s="10">
        <v>41817</v>
      </c>
      <c r="M86">
        <v>0.73421438999999999</v>
      </c>
      <c r="P86" s="10">
        <v>42129</v>
      </c>
      <c r="Q86" s="16">
        <v>10.709300000000001</v>
      </c>
      <c r="R86" s="54">
        <f t="shared" si="4"/>
        <v>0.24396788999999999</v>
      </c>
      <c r="S86" s="54">
        <f t="shared" si="5"/>
        <v>2.6127253243770001</v>
      </c>
      <c r="T86" s="54">
        <f t="shared" si="6"/>
        <v>0.89952325</v>
      </c>
      <c r="U86" s="54">
        <f t="shared" si="7"/>
        <v>2.3502071751409033</v>
      </c>
    </row>
    <row r="87" spans="1:21" x14ac:dyDescent="0.25">
      <c r="A87" t="s">
        <v>45</v>
      </c>
      <c r="B87" s="10">
        <v>41866</v>
      </c>
      <c r="C87">
        <v>0.20331402000000001</v>
      </c>
      <c r="E87" t="s">
        <v>49</v>
      </c>
      <c r="F87" t="s">
        <v>50</v>
      </c>
      <c r="G87" s="10">
        <v>41900</v>
      </c>
      <c r="H87">
        <v>1742.741</v>
      </c>
      <c r="K87" t="s">
        <v>52</v>
      </c>
      <c r="L87" s="10">
        <v>41812</v>
      </c>
      <c r="M87">
        <v>0.73594347999999998</v>
      </c>
      <c r="P87" s="10">
        <v>42130</v>
      </c>
      <c r="Q87" s="16">
        <v>10.6912</v>
      </c>
      <c r="R87" s="54">
        <f t="shared" si="4"/>
        <v>0.24154006</v>
      </c>
      <c r="S87" s="54">
        <f t="shared" si="5"/>
        <v>2.5823530894719999</v>
      </c>
      <c r="T87" s="54">
        <f t="shared" si="6"/>
        <v>0.89047195000000001</v>
      </c>
      <c r="U87" s="54">
        <f t="shared" si="7"/>
        <v>2.2995129911706562</v>
      </c>
    </row>
    <row r="88" spans="1:21" x14ac:dyDescent="0.25">
      <c r="A88" t="s">
        <v>45</v>
      </c>
      <c r="B88" s="10">
        <v>41867</v>
      </c>
      <c r="C88">
        <v>0.20331402000000001</v>
      </c>
      <c r="E88" t="s">
        <v>49</v>
      </c>
      <c r="F88" t="s">
        <v>50</v>
      </c>
      <c r="G88" s="10">
        <v>41901</v>
      </c>
      <c r="H88">
        <v>1740.316</v>
      </c>
      <c r="K88" t="s">
        <v>52</v>
      </c>
      <c r="L88" s="10">
        <v>41813</v>
      </c>
      <c r="M88">
        <v>0.73551043999999999</v>
      </c>
      <c r="P88" s="10">
        <v>42131</v>
      </c>
      <c r="Q88" s="16">
        <v>10.6853</v>
      </c>
      <c r="R88" s="54">
        <f t="shared" si="4"/>
        <v>0.24109166000000001</v>
      </c>
      <c r="S88" s="54">
        <f t="shared" si="5"/>
        <v>2.5761367145980003</v>
      </c>
      <c r="T88" s="54">
        <f t="shared" si="6"/>
        <v>0.88456435</v>
      </c>
      <c r="U88" s="54">
        <f t="shared" si="7"/>
        <v>2.2787586984595158</v>
      </c>
    </row>
    <row r="89" spans="1:21" x14ac:dyDescent="0.25">
      <c r="A89" t="s">
        <v>45</v>
      </c>
      <c r="B89" s="10">
        <v>41868</v>
      </c>
      <c r="C89">
        <v>0.20331402000000001</v>
      </c>
      <c r="E89" t="s">
        <v>49</v>
      </c>
      <c r="F89" t="s">
        <v>50</v>
      </c>
      <c r="G89" s="10">
        <v>41904</v>
      </c>
      <c r="H89">
        <v>1726.472</v>
      </c>
      <c r="K89" t="s">
        <v>52</v>
      </c>
      <c r="L89" s="10">
        <v>41836</v>
      </c>
      <c r="M89">
        <v>0.73898905999999998</v>
      </c>
      <c r="P89" s="10">
        <v>42135</v>
      </c>
      <c r="Q89" s="16">
        <v>10.748900000000001</v>
      </c>
      <c r="R89" s="54">
        <f t="shared" si="4"/>
        <v>0.24416149000000001</v>
      </c>
      <c r="S89" s="54">
        <f t="shared" si="5"/>
        <v>2.6244674398610002</v>
      </c>
      <c r="T89" s="54">
        <f t="shared" si="6"/>
        <v>0.89750494000000003</v>
      </c>
      <c r="U89" s="54">
        <f t="shared" si="7"/>
        <v>2.3554724921444006</v>
      </c>
    </row>
    <row r="90" spans="1:21" x14ac:dyDescent="0.25">
      <c r="A90" t="s">
        <v>45</v>
      </c>
      <c r="B90" s="10">
        <v>41869</v>
      </c>
      <c r="C90">
        <v>0.20342568999999999</v>
      </c>
      <c r="E90" t="s">
        <v>49</v>
      </c>
      <c r="F90" t="s">
        <v>50</v>
      </c>
      <c r="G90" s="10">
        <v>41905</v>
      </c>
      <c r="H90">
        <v>1716.232</v>
      </c>
      <c r="K90" t="s">
        <v>52</v>
      </c>
      <c r="L90" s="10">
        <v>41849</v>
      </c>
      <c r="M90">
        <v>0.74465709000000002</v>
      </c>
      <c r="P90" s="10">
        <v>42136</v>
      </c>
      <c r="Q90" s="16">
        <v>10.7394</v>
      </c>
      <c r="R90" s="54">
        <f t="shared" si="4"/>
        <v>0.24240074</v>
      </c>
      <c r="S90" s="54">
        <f t="shared" si="5"/>
        <v>2.603238507156</v>
      </c>
      <c r="T90" s="54">
        <f t="shared" si="6"/>
        <v>0.88975888000000003</v>
      </c>
      <c r="U90" s="54">
        <f t="shared" si="7"/>
        <v>2.3162545784999948</v>
      </c>
    </row>
    <row r="91" spans="1:21" x14ac:dyDescent="0.25">
      <c r="A91" t="s">
        <v>45</v>
      </c>
      <c r="B91" s="10">
        <v>41870</v>
      </c>
      <c r="C91">
        <v>0.20433392</v>
      </c>
      <c r="E91" t="s">
        <v>49</v>
      </c>
      <c r="F91" t="s">
        <v>50</v>
      </c>
      <c r="G91" s="10">
        <v>41906</v>
      </c>
      <c r="H91">
        <v>1723.6679999999999</v>
      </c>
      <c r="K91" t="s">
        <v>52</v>
      </c>
      <c r="L91" s="10">
        <v>41858</v>
      </c>
      <c r="M91">
        <v>0.74805505999999999</v>
      </c>
      <c r="P91" s="10">
        <v>42137</v>
      </c>
      <c r="Q91" s="16">
        <v>10.7866</v>
      </c>
      <c r="R91" s="54">
        <f t="shared" si="4"/>
        <v>0.24061308000000001</v>
      </c>
      <c r="S91" s="54">
        <f t="shared" si="5"/>
        <v>2.595397048728</v>
      </c>
      <c r="T91" s="54">
        <f t="shared" si="6"/>
        <v>0.89118617</v>
      </c>
      <c r="U91" s="54">
        <f t="shared" si="7"/>
        <v>2.3129819554852098</v>
      </c>
    </row>
    <row r="92" spans="1:21" x14ac:dyDescent="0.25">
      <c r="A92" t="s">
        <v>45</v>
      </c>
      <c r="B92" s="10">
        <v>41871</v>
      </c>
      <c r="C92">
        <v>0.20486556</v>
      </c>
      <c r="E92" t="s">
        <v>49</v>
      </c>
      <c r="F92" t="s">
        <v>50</v>
      </c>
      <c r="G92" s="10">
        <v>41907</v>
      </c>
      <c r="H92">
        <v>1703.0930000000001</v>
      </c>
      <c r="K92" t="s">
        <v>52</v>
      </c>
      <c r="L92" s="10">
        <v>41783</v>
      </c>
      <c r="M92">
        <v>0.73367572000000003</v>
      </c>
      <c r="P92" s="10">
        <v>42138</v>
      </c>
      <c r="Q92" s="16">
        <v>10.814</v>
      </c>
      <c r="R92" s="54">
        <f t="shared" si="4"/>
        <v>0.23837050000000001</v>
      </c>
      <c r="S92" s="54">
        <f t="shared" si="5"/>
        <v>2.5777385870000002</v>
      </c>
      <c r="T92" s="54">
        <f t="shared" si="6"/>
        <v>0.87573343000000003</v>
      </c>
      <c r="U92" s="54">
        <f t="shared" si="7"/>
        <v>2.2574118544368638</v>
      </c>
    </row>
    <row r="93" spans="1:21" x14ac:dyDescent="0.25">
      <c r="A93" t="s">
        <v>45</v>
      </c>
      <c r="B93" s="10">
        <v>41872</v>
      </c>
      <c r="C93">
        <v>0.2051724</v>
      </c>
      <c r="E93" t="s">
        <v>49</v>
      </c>
      <c r="F93" t="s">
        <v>50</v>
      </c>
      <c r="G93" s="10">
        <v>41908</v>
      </c>
      <c r="H93">
        <v>1707.875</v>
      </c>
      <c r="K93" t="s">
        <v>52</v>
      </c>
      <c r="L93" s="10">
        <v>41785</v>
      </c>
      <c r="M93">
        <v>0.73340667000000004</v>
      </c>
      <c r="P93" s="10">
        <v>42142</v>
      </c>
      <c r="Q93" s="16">
        <v>10.864599999999999</v>
      </c>
      <c r="R93" s="54">
        <f t="shared" si="4"/>
        <v>0.2388516</v>
      </c>
      <c r="S93" s="54">
        <f t="shared" si="5"/>
        <v>2.5950270933599997</v>
      </c>
      <c r="T93" s="54">
        <f t="shared" si="6"/>
        <v>0.87804020999999999</v>
      </c>
      <c r="U93" s="54">
        <f t="shared" si="7"/>
        <v>2.2785381340095037</v>
      </c>
    </row>
    <row r="94" spans="1:21" x14ac:dyDescent="0.25">
      <c r="A94" t="s">
        <v>45</v>
      </c>
      <c r="B94" s="10">
        <v>41873</v>
      </c>
      <c r="C94">
        <v>0.20514925000000001</v>
      </c>
      <c r="E94" t="s">
        <v>49</v>
      </c>
      <c r="F94" t="s">
        <v>50</v>
      </c>
      <c r="G94" s="10">
        <v>41911</v>
      </c>
      <c r="H94">
        <v>1702.1769999999999</v>
      </c>
      <c r="K94" t="s">
        <v>52</v>
      </c>
      <c r="L94" s="10">
        <v>41800</v>
      </c>
      <c r="M94">
        <v>0.73817080999999996</v>
      </c>
      <c r="P94" s="10">
        <v>42143</v>
      </c>
      <c r="Q94" s="16">
        <v>10.973699999999999</v>
      </c>
      <c r="R94" s="54">
        <f t="shared" si="4"/>
        <v>0.24416446999999999</v>
      </c>
      <c r="S94" s="54">
        <f t="shared" si="5"/>
        <v>2.6793876444389997</v>
      </c>
      <c r="T94" s="54">
        <f t="shared" si="6"/>
        <v>0.89445437999999999</v>
      </c>
      <c r="U94" s="54">
        <f t="shared" si="7"/>
        <v>2.3965900142863461</v>
      </c>
    </row>
    <row r="95" spans="1:21" x14ac:dyDescent="0.25">
      <c r="A95" t="s">
        <v>45</v>
      </c>
      <c r="B95" s="10">
        <v>41874</v>
      </c>
      <c r="C95">
        <v>0.20514925000000001</v>
      </c>
      <c r="E95" t="s">
        <v>49</v>
      </c>
      <c r="F95" t="s">
        <v>50</v>
      </c>
      <c r="G95" s="10">
        <v>41912</v>
      </c>
      <c r="H95">
        <v>1698.4079999999999</v>
      </c>
      <c r="K95" t="s">
        <v>52</v>
      </c>
      <c r="L95" s="10">
        <v>41867</v>
      </c>
      <c r="M95">
        <v>0.74693756</v>
      </c>
      <c r="P95" s="10">
        <v>42144</v>
      </c>
      <c r="Q95" s="16">
        <v>10.922000000000001</v>
      </c>
      <c r="R95" s="54">
        <f t="shared" si="4"/>
        <v>0.24446888999999999</v>
      </c>
      <c r="S95" s="54">
        <f t="shared" si="5"/>
        <v>2.6700892165800001</v>
      </c>
      <c r="T95" s="54">
        <f t="shared" si="6"/>
        <v>0.89944234999999995</v>
      </c>
      <c r="U95" s="54">
        <f t="shared" si="7"/>
        <v>2.401591319670374</v>
      </c>
    </row>
    <row r="96" spans="1:21" x14ac:dyDescent="0.25">
      <c r="A96" t="s">
        <v>45</v>
      </c>
      <c r="B96" s="10">
        <v>41875</v>
      </c>
      <c r="C96">
        <v>0.20514925000000001</v>
      </c>
      <c r="E96" t="s">
        <v>49</v>
      </c>
      <c r="F96" t="s">
        <v>50</v>
      </c>
      <c r="G96" s="10">
        <v>41913</v>
      </c>
      <c r="H96">
        <v>1679.1790000000001</v>
      </c>
      <c r="K96" t="s">
        <v>52</v>
      </c>
      <c r="L96" s="10">
        <v>41865</v>
      </c>
      <c r="M96">
        <v>0.74777537000000005</v>
      </c>
      <c r="P96" s="10">
        <v>42145</v>
      </c>
      <c r="Q96" s="16">
        <v>10.9536</v>
      </c>
      <c r="R96" s="54">
        <f t="shared" si="4"/>
        <v>0.24469022000000001</v>
      </c>
      <c r="S96" s="54">
        <f t="shared" si="5"/>
        <v>2.6802387937920003</v>
      </c>
      <c r="T96" s="54">
        <f t="shared" si="6"/>
        <v>0.89823048999999999</v>
      </c>
      <c r="U96" s="54">
        <f t="shared" si="7"/>
        <v>2.4074722050647974</v>
      </c>
    </row>
    <row r="97" spans="1:21" x14ac:dyDescent="0.25">
      <c r="A97" t="s">
        <v>45</v>
      </c>
      <c r="B97" s="10">
        <v>41876</v>
      </c>
      <c r="C97">
        <v>0.20632383000000001</v>
      </c>
      <c r="E97" t="s">
        <v>49</v>
      </c>
      <c r="F97" t="s">
        <v>50</v>
      </c>
      <c r="G97" s="10">
        <v>41914</v>
      </c>
      <c r="H97">
        <v>1667.9839999999999</v>
      </c>
      <c r="K97" t="s">
        <v>52</v>
      </c>
      <c r="L97" s="10">
        <v>41869</v>
      </c>
      <c r="M97">
        <v>0.74721662</v>
      </c>
      <c r="P97" s="10">
        <v>42149</v>
      </c>
      <c r="Q97" s="16">
        <v>10.8725</v>
      </c>
      <c r="R97" s="54">
        <f t="shared" si="4"/>
        <v>0.24775164999999999</v>
      </c>
      <c r="S97" s="54">
        <f t="shared" si="5"/>
        <v>2.6936798146249998</v>
      </c>
      <c r="T97" s="54">
        <f t="shared" si="6"/>
        <v>0.91091272999999995</v>
      </c>
      <c r="U97" s="54">
        <f t="shared" si="7"/>
        <v>2.4537072336859524</v>
      </c>
    </row>
    <row r="98" spans="1:21" x14ac:dyDescent="0.25">
      <c r="A98" t="s">
        <v>45</v>
      </c>
      <c r="B98" s="10">
        <v>41877</v>
      </c>
      <c r="C98">
        <v>0.20631531</v>
      </c>
      <c r="E98" t="s">
        <v>49</v>
      </c>
      <c r="F98" t="s">
        <v>50</v>
      </c>
      <c r="G98" s="10">
        <v>41915</v>
      </c>
      <c r="H98">
        <v>1675.29</v>
      </c>
      <c r="K98" t="s">
        <v>52</v>
      </c>
      <c r="L98" s="10">
        <v>41868</v>
      </c>
      <c r="M98">
        <v>0.74693756</v>
      </c>
      <c r="P98" s="10">
        <v>42150</v>
      </c>
      <c r="Q98" s="16">
        <v>10.8759</v>
      </c>
      <c r="R98" s="54">
        <f t="shared" si="4"/>
        <v>0.24948544</v>
      </c>
      <c r="S98" s="54">
        <f t="shared" si="5"/>
        <v>2.7133786968960001</v>
      </c>
      <c r="T98" s="54">
        <f t="shared" si="6"/>
        <v>0.91524802999999999</v>
      </c>
      <c r="U98" s="54">
        <f t="shared" si="7"/>
        <v>2.4834145069780313</v>
      </c>
    </row>
    <row r="99" spans="1:21" x14ac:dyDescent="0.25">
      <c r="A99" t="s">
        <v>45</v>
      </c>
      <c r="B99" s="10">
        <v>41878</v>
      </c>
      <c r="C99">
        <v>0.20657316000000001</v>
      </c>
      <c r="E99" t="s">
        <v>49</v>
      </c>
      <c r="F99" t="s">
        <v>50</v>
      </c>
      <c r="G99" s="10">
        <v>41918</v>
      </c>
      <c r="H99">
        <v>1679.82</v>
      </c>
      <c r="K99" t="s">
        <v>52</v>
      </c>
      <c r="L99" s="10">
        <v>41784</v>
      </c>
      <c r="M99">
        <v>0.73367572000000003</v>
      </c>
      <c r="P99" s="10">
        <v>42151</v>
      </c>
      <c r="Q99" s="16">
        <v>10.706200000000001</v>
      </c>
      <c r="R99" s="54">
        <f t="shared" si="4"/>
        <v>0.25136364999999999</v>
      </c>
      <c r="S99" s="54">
        <f t="shared" si="5"/>
        <v>2.6911495096300002</v>
      </c>
      <c r="T99" s="54">
        <f t="shared" si="6"/>
        <v>0.92055602000000003</v>
      </c>
      <c r="U99" s="54">
        <f t="shared" si="7"/>
        <v>2.4773538818099445</v>
      </c>
    </row>
    <row r="100" spans="1:21" x14ac:dyDescent="0.25">
      <c r="A100" t="s">
        <v>45</v>
      </c>
      <c r="B100" s="10">
        <v>41879</v>
      </c>
      <c r="C100">
        <v>0.20662224000000001</v>
      </c>
      <c r="E100" t="s">
        <v>49</v>
      </c>
      <c r="F100" t="s">
        <v>50</v>
      </c>
      <c r="G100" s="10">
        <v>41919</v>
      </c>
      <c r="H100">
        <v>1661.3589999999999</v>
      </c>
      <c r="K100" t="s">
        <v>52</v>
      </c>
      <c r="L100" s="10">
        <v>41802</v>
      </c>
      <c r="M100">
        <v>0.73920757000000004</v>
      </c>
      <c r="P100" s="10">
        <v>42152</v>
      </c>
      <c r="Q100" s="16">
        <v>10.5855</v>
      </c>
      <c r="R100" s="54">
        <f t="shared" si="4"/>
        <v>0.24994375999999999</v>
      </c>
      <c r="S100" s="54">
        <f t="shared" si="5"/>
        <v>2.6457796714799997</v>
      </c>
      <c r="T100" s="54">
        <f t="shared" si="6"/>
        <v>0.91776798999999998</v>
      </c>
      <c r="U100" s="54">
        <f t="shared" si="7"/>
        <v>2.4282118910770598</v>
      </c>
    </row>
    <row r="101" spans="1:21" x14ac:dyDescent="0.25">
      <c r="A101" t="s">
        <v>45</v>
      </c>
      <c r="B101" s="10">
        <v>41880</v>
      </c>
      <c r="C101">
        <v>0.20651130000000001</v>
      </c>
      <c r="E101" t="s">
        <v>49</v>
      </c>
      <c r="F101" t="s">
        <v>50</v>
      </c>
      <c r="G101" s="10">
        <v>41920</v>
      </c>
      <c r="H101">
        <v>1673.479</v>
      </c>
      <c r="K101" t="s">
        <v>52</v>
      </c>
      <c r="L101" s="10">
        <v>41787</v>
      </c>
      <c r="M101">
        <v>0.73486185000000004</v>
      </c>
      <c r="P101" s="10">
        <v>42156</v>
      </c>
      <c r="Q101" s="16">
        <v>10.6381</v>
      </c>
      <c r="R101" s="54">
        <f t="shared" si="4"/>
        <v>0.24855526999999999</v>
      </c>
      <c r="S101" s="54">
        <f t="shared" si="5"/>
        <v>2.6441558177869999</v>
      </c>
      <c r="T101" s="54">
        <f t="shared" si="6"/>
        <v>0.91374268999999997</v>
      </c>
      <c r="U101" s="54">
        <f t="shared" si="7"/>
        <v>2.416078049723843</v>
      </c>
    </row>
    <row r="102" spans="1:21" x14ac:dyDescent="0.25">
      <c r="A102" t="s">
        <v>45</v>
      </c>
      <c r="B102" s="10">
        <v>41881</v>
      </c>
      <c r="C102">
        <v>0.20651130000000001</v>
      </c>
      <c r="E102" t="s">
        <v>49</v>
      </c>
      <c r="F102" t="s">
        <v>50</v>
      </c>
      <c r="G102" s="10">
        <v>41921</v>
      </c>
      <c r="H102">
        <v>1652.9290000000001</v>
      </c>
      <c r="K102" t="s">
        <v>52</v>
      </c>
      <c r="L102" s="10">
        <v>41788</v>
      </c>
      <c r="M102">
        <v>0.73464589999999996</v>
      </c>
      <c r="P102" s="10">
        <v>42157</v>
      </c>
      <c r="Q102" s="16">
        <v>10.7151</v>
      </c>
      <c r="R102" s="54">
        <f t="shared" si="4"/>
        <v>0.24661521</v>
      </c>
      <c r="S102" s="54">
        <f t="shared" si="5"/>
        <v>2.6425066366709999</v>
      </c>
      <c r="T102" s="54">
        <f t="shared" si="6"/>
        <v>0.90670052000000001</v>
      </c>
      <c r="U102" s="54">
        <f t="shared" si="7"/>
        <v>2.3959621415730465</v>
      </c>
    </row>
    <row r="103" spans="1:21" x14ac:dyDescent="0.25">
      <c r="A103" t="s">
        <v>45</v>
      </c>
      <c r="B103" s="10">
        <v>41882</v>
      </c>
      <c r="C103">
        <v>0.20651130000000001</v>
      </c>
      <c r="E103" t="s">
        <v>49</v>
      </c>
      <c r="F103" t="s">
        <v>50</v>
      </c>
      <c r="G103" s="10">
        <v>41922</v>
      </c>
      <c r="H103">
        <v>1626.6790000000001</v>
      </c>
      <c r="K103" t="s">
        <v>52</v>
      </c>
      <c r="L103" s="10">
        <v>41794</v>
      </c>
      <c r="M103">
        <v>0.73383723000000001</v>
      </c>
      <c r="P103" s="10">
        <v>42158</v>
      </c>
      <c r="Q103" s="16">
        <v>10.7385</v>
      </c>
      <c r="R103" s="54">
        <f t="shared" si="4"/>
        <v>0.24495395</v>
      </c>
      <c r="S103" s="54">
        <f t="shared" si="5"/>
        <v>2.6304379920750001</v>
      </c>
      <c r="T103" s="54">
        <f t="shared" si="6"/>
        <v>0.89814981000000005</v>
      </c>
      <c r="U103" s="54">
        <f t="shared" si="7"/>
        <v>2.3625273827989428</v>
      </c>
    </row>
    <row r="104" spans="1:21" x14ac:dyDescent="0.25">
      <c r="A104" t="s">
        <v>45</v>
      </c>
      <c r="B104" s="10">
        <v>41883</v>
      </c>
      <c r="C104">
        <v>0.20722167999999999</v>
      </c>
      <c r="E104" t="s">
        <v>49</v>
      </c>
      <c r="F104" t="s">
        <v>50</v>
      </c>
      <c r="G104" s="10">
        <v>41925</v>
      </c>
      <c r="H104">
        <v>1613.6079999999999</v>
      </c>
      <c r="K104" t="s">
        <v>52</v>
      </c>
      <c r="L104" s="10">
        <v>41814</v>
      </c>
      <c r="M104">
        <v>0.73432222000000003</v>
      </c>
      <c r="P104" s="10">
        <v>42159</v>
      </c>
      <c r="Q104" s="16">
        <v>10.7174</v>
      </c>
      <c r="R104" s="54">
        <f t="shared" si="4"/>
        <v>0.24101612</v>
      </c>
      <c r="S104" s="54">
        <f t="shared" si="5"/>
        <v>2.5830661644879997</v>
      </c>
      <c r="T104" s="54">
        <f t="shared" si="6"/>
        <v>0.88362640000000003</v>
      </c>
      <c r="U104" s="54">
        <f t="shared" si="7"/>
        <v>2.2824654558883393</v>
      </c>
    </row>
    <row r="105" spans="1:21" x14ac:dyDescent="0.25">
      <c r="A105" t="s">
        <v>45</v>
      </c>
      <c r="B105" s="10">
        <v>41884</v>
      </c>
      <c r="C105">
        <v>0.20747103</v>
      </c>
      <c r="E105" t="s">
        <v>49</v>
      </c>
      <c r="F105" t="s">
        <v>50</v>
      </c>
      <c r="G105" s="10">
        <v>41926</v>
      </c>
      <c r="H105">
        <v>1610.7349999999999</v>
      </c>
      <c r="K105" t="s">
        <v>52</v>
      </c>
      <c r="L105" s="10">
        <v>41901</v>
      </c>
      <c r="M105">
        <v>0.77808900999999997</v>
      </c>
      <c r="P105" s="10">
        <v>42163</v>
      </c>
      <c r="Q105" s="16">
        <v>10.6892</v>
      </c>
      <c r="R105" s="54">
        <f t="shared" si="4"/>
        <v>0.24329123999999999</v>
      </c>
      <c r="S105" s="54">
        <f t="shared" si="5"/>
        <v>2.6005887226079998</v>
      </c>
      <c r="T105" s="54">
        <f t="shared" si="6"/>
        <v>0.89589679</v>
      </c>
      <c r="U105" s="54">
        <f t="shared" si="7"/>
        <v>2.3298590886947075</v>
      </c>
    </row>
    <row r="106" spans="1:21" x14ac:dyDescent="0.25">
      <c r="A106" t="s">
        <v>45</v>
      </c>
      <c r="B106" s="10">
        <v>41885</v>
      </c>
      <c r="C106">
        <v>0.20700505</v>
      </c>
      <c r="E106" t="s">
        <v>49</v>
      </c>
      <c r="F106" t="s">
        <v>50</v>
      </c>
      <c r="G106" s="10">
        <v>41927</v>
      </c>
      <c r="H106">
        <v>1595.2139999999999</v>
      </c>
      <c r="K106" t="s">
        <v>52</v>
      </c>
      <c r="L106" s="10">
        <v>41818</v>
      </c>
      <c r="M106">
        <v>0.73421438999999999</v>
      </c>
      <c r="P106" s="10">
        <v>42164</v>
      </c>
      <c r="Q106" s="16">
        <v>10.7803</v>
      </c>
      <c r="R106" s="54">
        <f t="shared" si="4"/>
        <v>0.24268310000000001</v>
      </c>
      <c r="S106" s="54">
        <f t="shared" si="5"/>
        <v>2.6161966229300004</v>
      </c>
      <c r="T106" s="54">
        <f t="shared" si="6"/>
        <v>0.88896790999999997</v>
      </c>
      <c r="U106" s="54">
        <f t="shared" si="7"/>
        <v>2.3257148440351405</v>
      </c>
    </row>
    <row r="107" spans="1:21" x14ac:dyDescent="0.25">
      <c r="A107" t="s">
        <v>45</v>
      </c>
      <c r="B107" s="10">
        <v>41886</v>
      </c>
      <c r="C107">
        <v>0.20905194999999999</v>
      </c>
      <c r="E107" t="s">
        <v>49</v>
      </c>
      <c r="F107" t="s">
        <v>50</v>
      </c>
      <c r="G107" s="10">
        <v>41928</v>
      </c>
      <c r="H107">
        <v>1592.6020000000001</v>
      </c>
      <c r="K107" t="s">
        <v>52</v>
      </c>
      <c r="L107" s="10">
        <v>41820</v>
      </c>
      <c r="M107">
        <v>0.73217162000000002</v>
      </c>
      <c r="P107" s="10">
        <v>42165</v>
      </c>
      <c r="Q107" s="16">
        <v>10.778499999999999</v>
      </c>
      <c r="R107" s="54">
        <f t="shared" si="4"/>
        <v>0.24110329</v>
      </c>
      <c r="S107" s="54">
        <f t="shared" si="5"/>
        <v>2.598731811265</v>
      </c>
      <c r="T107" s="54">
        <f t="shared" si="6"/>
        <v>0.88660342000000003</v>
      </c>
      <c r="U107" s="54">
        <f t="shared" si="7"/>
        <v>2.3040445115303436</v>
      </c>
    </row>
    <row r="108" spans="1:21" x14ac:dyDescent="0.25">
      <c r="A108" t="s">
        <v>45</v>
      </c>
      <c r="B108" s="10">
        <v>41887</v>
      </c>
      <c r="C108">
        <v>0.21013480000000001</v>
      </c>
      <c r="E108" t="s">
        <v>49</v>
      </c>
      <c r="F108" t="s">
        <v>50</v>
      </c>
      <c r="G108" s="10">
        <v>41929</v>
      </c>
      <c r="H108">
        <v>1613.557</v>
      </c>
      <c r="K108" t="s">
        <v>52</v>
      </c>
      <c r="L108" s="10">
        <v>41821</v>
      </c>
      <c r="M108">
        <v>0.73056692000000001</v>
      </c>
      <c r="P108" s="10">
        <v>42166</v>
      </c>
      <c r="Q108" s="16">
        <v>10.7026</v>
      </c>
      <c r="R108" s="54">
        <f t="shared" si="4"/>
        <v>0.24192865999999999</v>
      </c>
      <c r="S108" s="54">
        <f t="shared" si="5"/>
        <v>2.5892656765159998</v>
      </c>
      <c r="T108" s="54">
        <f t="shared" si="6"/>
        <v>0.89031338999999998</v>
      </c>
      <c r="U108" s="54">
        <f t="shared" si="7"/>
        <v>2.3052579020696031</v>
      </c>
    </row>
    <row r="109" spans="1:21" x14ac:dyDescent="0.25">
      <c r="A109" t="s">
        <v>45</v>
      </c>
      <c r="B109" s="10">
        <v>41888</v>
      </c>
      <c r="C109">
        <v>0.21013480000000001</v>
      </c>
      <c r="E109" t="s">
        <v>49</v>
      </c>
      <c r="F109" t="s">
        <v>50</v>
      </c>
      <c r="G109" s="10">
        <v>41932</v>
      </c>
      <c r="H109">
        <v>1626.0519999999999</v>
      </c>
      <c r="K109" t="s">
        <v>52</v>
      </c>
      <c r="L109" s="10">
        <v>41822</v>
      </c>
      <c r="M109">
        <v>0.73227885000000004</v>
      </c>
      <c r="P109" s="10">
        <v>42170</v>
      </c>
      <c r="Q109" s="16">
        <v>10.7218</v>
      </c>
      <c r="R109" s="54">
        <f t="shared" si="4"/>
        <v>0.24238017000000001</v>
      </c>
      <c r="S109" s="54">
        <f t="shared" si="5"/>
        <v>2.598751706706</v>
      </c>
      <c r="T109" s="54">
        <f t="shared" si="6"/>
        <v>0.89142449999999995</v>
      </c>
      <c r="U109" s="54">
        <f t="shared" si="7"/>
        <v>2.3165909407745424</v>
      </c>
    </row>
    <row r="110" spans="1:21" x14ac:dyDescent="0.25">
      <c r="A110" t="s">
        <v>45</v>
      </c>
      <c r="B110" s="10">
        <v>41889</v>
      </c>
      <c r="C110">
        <v>0.21013480000000001</v>
      </c>
      <c r="E110" t="s">
        <v>49</v>
      </c>
      <c r="F110" t="s">
        <v>50</v>
      </c>
      <c r="G110" s="10">
        <v>41933</v>
      </c>
      <c r="H110">
        <v>1651.1410000000001</v>
      </c>
      <c r="K110" t="s">
        <v>52</v>
      </c>
      <c r="L110" s="10">
        <v>41806</v>
      </c>
      <c r="M110">
        <v>0.73898905999999998</v>
      </c>
      <c r="P110" s="10">
        <v>42171</v>
      </c>
      <c r="Q110" s="16">
        <v>10.6469</v>
      </c>
      <c r="R110" s="54">
        <f t="shared" si="4"/>
        <v>0.24255360000000001</v>
      </c>
      <c r="S110" s="54">
        <f t="shared" si="5"/>
        <v>2.5824439238400001</v>
      </c>
      <c r="T110" s="54">
        <f t="shared" si="6"/>
        <v>0.89166294999999995</v>
      </c>
      <c r="U110" s="54">
        <f t="shared" si="7"/>
        <v>2.3026695673407498</v>
      </c>
    </row>
    <row r="111" spans="1:21" x14ac:dyDescent="0.25">
      <c r="A111" t="s">
        <v>45</v>
      </c>
      <c r="B111" s="10">
        <v>41890</v>
      </c>
      <c r="C111">
        <v>0.21017454999999999</v>
      </c>
      <c r="E111" t="s">
        <v>49</v>
      </c>
      <c r="F111" t="s">
        <v>50</v>
      </c>
      <c r="G111" s="10">
        <v>41934</v>
      </c>
      <c r="H111">
        <v>1647.2149999999999</v>
      </c>
      <c r="K111" t="s">
        <v>52</v>
      </c>
      <c r="L111" s="10">
        <v>41805</v>
      </c>
      <c r="M111">
        <v>0.73887986000000005</v>
      </c>
      <c r="P111" s="10">
        <v>42172</v>
      </c>
      <c r="Q111" s="16">
        <v>10.7098</v>
      </c>
      <c r="R111" s="54">
        <f t="shared" si="4"/>
        <v>0.24147589999999999</v>
      </c>
      <c r="S111" s="54">
        <f t="shared" si="5"/>
        <v>2.58615859382</v>
      </c>
      <c r="T111" s="54">
        <f t="shared" si="6"/>
        <v>0.88660342000000003</v>
      </c>
      <c r="U111" s="54">
        <f t="shared" si="7"/>
        <v>2.2928970539432028</v>
      </c>
    </row>
    <row r="112" spans="1:21" x14ac:dyDescent="0.25">
      <c r="A112" t="s">
        <v>45</v>
      </c>
      <c r="B112" s="10">
        <v>41891</v>
      </c>
      <c r="C112">
        <v>0.21125794000000001</v>
      </c>
      <c r="E112" t="s">
        <v>49</v>
      </c>
      <c r="F112" t="s">
        <v>50</v>
      </c>
      <c r="G112" s="10">
        <v>41935</v>
      </c>
      <c r="H112">
        <v>1659.971</v>
      </c>
      <c r="K112" t="s">
        <v>52</v>
      </c>
      <c r="L112" s="10">
        <v>41808</v>
      </c>
      <c r="M112">
        <v>0.73730001000000001</v>
      </c>
      <c r="P112" s="10">
        <v>42173</v>
      </c>
      <c r="Q112" s="16">
        <v>10.6762</v>
      </c>
      <c r="R112" s="54">
        <f t="shared" si="4"/>
        <v>0.23870336</v>
      </c>
      <c r="S112" s="54">
        <f t="shared" si="5"/>
        <v>2.5484448120319998</v>
      </c>
      <c r="T112" s="54">
        <f t="shared" si="6"/>
        <v>0.87688529999999998</v>
      </c>
      <c r="U112" s="54">
        <f t="shared" si="7"/>
        <v>2.2346937935321236</v>
      </c>
    </row>
    <row r="113" spans="1:21" x14ac:dyDescent="0.25">
      <c r="A113" t="s">
        <v>45</v>
      </c>
      <c r="B113" s="10">
        <v>41892</v>
      </c>
      <c r="C113">
        <v>0.21091707000000001</v>
      </c>
      <c r="E113" t="s">
        <v>49</v>
      </c>
      <c r="F113" t="s">
        <v>50</v>
      </c>
      <c r="G113" s="10">
        <v>41936</v>
      </c>
      <c r="H113">
        <v>1667.877</v>
      </c>
      <c r="K113" t="s">
        <v>52</v>
      </c>
      <c r="L113" s="10">
        <v>41852</v>
      </c>
      <c r="M113">
        <v>0.74654721999999996</v>
      </c>
      <c r="P113" s="10">
        <v>42177</v>
      </c>
      <c r="Q113" s="16">
        <v>10.851699999999999</v>
      </c>
      <c r="R113" s="54">
        <f t="shared" si="4"/>
        <v>0.23973342</v>
      </c>
      <c r="S113" s="54">
        <f t="shared" si="5"/>
        <v>2.6015151538139998</v>
      </c>
      <c r="T113" s="54">
        <f t="shared" si="6"/>
        <v>0.88144557000000001</v>
      </c>
      <c r="U113" s="54">
        <f t="shared" si="7"/>
        <v>2.2930940076172188</v>
      </c>
    </row>
    <row r="114" spans="1:21" x14ac:dyDescent="0.25">
      <c r="A114" t="s">
        <v>45</v>
      </c>
      <c r="B114" s="10">
        <v>41893</v>
      </c>
      <c r="C114">
        <v>0.21034032999999999</v>
      </c>
      <c r="E114" t="s">
        <v>49</v>
      </c>
      <c r="F114" t="s">
        <v>50</v>
      </c>
      <c r="G114" s="10">
        <v>41939</v>
      </c>
      <c r="H114">
        <v>1666.8230000000001</v>
      </c>
      <c r="K114" t="s">
        <v>52</v>
      </c>
      <c r="L114" s="10">
        <v>41856</v>
      </c>
      <c r="M114">
        <v>0.74727246000000003</v>
      </c>
      <c r="P114" s="10">
        <v>42178</v>
      </c>
      <c r="Q114" s="16">
        <v>10.8666</v>
      </c>
      <c r="R114" s="54">
        <f t="shared" si="4"/>
        <v>0.24379244</v>
      </c>
      <c r="S114" s="54">
        <f t="shared" si="5"/>
        <v>2.649194928504</v>
      </c>
      <c r="T114" s="54">
        <f t="shared" si="6"/>
        <v>0.89253837999999996</v>
      </c>
      <c r="U114" s="54">
        <f t="shared" si="7"/>
        <v>2.3645081497911757</v>
      </c>
    </row>
    <row r="115" spans="1:21" x14ac:dyDescent="0.25">
      <c r="A115" t="s">
        <v>45</v>
      </c>
      <c r="B115" s="10">
        <v>41894</v>
      </c>
      <c r="C115">
        <v>0.21025851000000001</v>
      </c>
      <c r="E115" t="s">
        <v>49</v>
      </c>
      <c r="F115" t="s">
        <v>50</v>
      </c>
      <c r="G115" s="10">
        <v>41940</v>
      </c>
      <c r="H115">
        <v>1684.54</v>
      </c>
      <c r="K115" t="s">
        <v>52</v>
      </c>
      <c r="L115" s="10">
        <v>41885</v>
      </c>
      <c r="M115">
        <v>0.76039844999999995</v>
      </c>
      <c r="P115" s="10">
        <v>42179</v>
      </c>
      <c r="Q115" s="16">
        <v>10.9328</v>
      </c>
      <c r="R115" s="54">
        <f t="shared" si="4"/>
        <v>0.24334749</v>
      </c>
      <c r="S115" s="54">
        <f t="shared" si="5"/>
        <v>2.660469438672</v>
      </c>
      <c r="T115" s="54">
        <f t="shared" si="6"/>
        <v>0.89182198999999995</v>
      </c>
      <c r="U115" s="54">
        <f t="shared" si="7"/>
        <v>2.3726651491306461</v>
      </c>
    </row>
    <row r="116" spans="1:21" x14ac:dyDescent="0.25">
      <c r="A116" t="s">
        <v>45</v>
      </c>
      <c r="B116" s="10">
        <v>41895</v>
      </c>
      <c r="C116">
        <v>0.21025851000000001</v>
      </c>
      <c r="E116" t="s">
        <v>49</v>
      </c>
      <c r="F116" t="s">
        <v>50</v>
      </c>
      <c r="G116" s="10">
        <v>41941</v>
      </c>
      <c r="H116">
        <v>1686.348</v>
      </c>
      <c r="K116" t="s">
        <v>52</v>
      </c>
      <c r="L116" s="10">
        <v>41819</v>
      </c>
      <c r="M116">
        <v>0.73421438999999999</v>
      </c>
      <c r="P116" s="10">
        <v>42180</v>
      </c>
      <c r="Q116" s="16">
        <v>10.8287</v>
      </c>
      <c r="R116" s="54">
        <f t="shared" si="4"/>
        <v>0.24299860000000001</v>
      </c>
      <c r="S116" s="54">
        <f t="shared" si="5"/>
        <v>2.6313589398200001</v>
      </c>
      <c r="T116" s="54">
        <f t="shared" si="6"/>
        <v>0.89237907999999999</v>
      </c>
      <c r="U116" s="54">
        <f t="shared" si="7"/>
        <v>2.3481696698663472</v>
      </c>
    </row>
    <row r="117" spans="1:21" x14ac:dyDescent="0.25">
      <c r="A117" t="s">
        <v>45</v>
      </c>
      <c r="B117" s="10">
        <v>41896</v>
      </c>
      <c r="C117">
        <v>0.21025851000000001</v>
      </c>
      <c r="E117" t="s">
        <v>49</v>
      </c>
      <c r="F117" t="s">
        <v>50</v>
      </c>
      <c r="G117" s="10">
        <v>41942</v>
      </c>
      <c r="H117">
        <v>1689.221</v>
      </c>
      <c r="K117" t="s">
        <v>52</v>
      </c>
      <c r="L117" s="10">
        <v>41878</v>
      </c>
      <c r="M117">
        <v>0.75889808000000003</v>
      </c>
      <c r="P117" s="10">
        <v>42184</v>
      </c>
      <c r="Q117" s="16">
        <v>10.589600000000001</v>
      </c>
      <c r="R117" s="54">
        <f t="shared" si="4"/>
        <v>0.244834</v>
      </c>
      <c r="S117" s="54">
        <f t="shared" si="5"/>
        <v>2.5926941264000001</v>
      </c>
      <c r="T117" s="54">
        <f t="shared" si="6"/>
        <v>0.89823048999999999</v>
      </c>
      <c r="U117" s="54">
        <f t="shared" si="7"/>
        <v>2.3288369155763942</v>
      </c>
    </row>
    <row r="118" spans="1:21" x14ac:dyDescent="0.25">
      <c r="A118" t="s">
        <v>45</v>
      </c>
      <c r="B118" s="10">
        <v>41897</v>
      </c>
      <c r="C118">
        <v>0.21081701999999999</v>
      </c>
      <c r="E118" t="s">
        <v>49</v>
      </c>
      <c r="F118" t="s">
        <v>50</v>
      </c>
      <c r="G118" s="10">
        <v>41943</v>
      </c>
      <c r="H118">
        <v>1708.0920000000001</v>
      </c>
      <c r="K118" t="s">
        <v>52</v>
      </c>
      <c r="L118" s="10">
        <v>41905</v>
      </c>
      <c r="M118">
        <v>0.77567483999999998</v>
      </c>
      <c r="P118" s="10">
        <v>42185</v>
      </c>
      <c r="Q118" s="16">
        <v>10.7509</v>
      </c>
      <c r="R118" s="54">
        <f t="shared" si="4"/>
        <v>0.2430813</v>
      </c>
      <c r="S118" s="54">
        <f t="shared" si="5"/>
        <v>2.61334274817</v>
      </c>
      <c r="T118" s="54">
        <f t="shared" si="6"/>
        <v>0.89373491999999999</v>
      </c>
      <c r="U118" s="54">
        <f t="shared" si="7"/>
        <v>2.3356356719682951</v>
      </c>
    </row>
    <row r="119" spans="1:21" x14ac:dyDescent="0.25">
      <c r="A119" t="s">
        <v>45</v>
      </c>
      <c r="B119" s="10">
        <v>41898</v>
      </c>
      <c r="C119">
        <v>0.21021430999999999</v>
      </c>
      <c r="E119" t="s">
        <v>49</v>
      </c>
      <c r="F119" t="s">
        <v>50</v>
      </c>
      <c r="G119" s="10">
        <v>41946</v>
      </c>
      <c r="H119">
        <v>1699.086</v>
      </c>
      <c r="K119" t="s">
        <v>52</v>
      </c>
      <c r="L119" s="10">
        <v>41840</v>
      </c>
      <c r="M119">
        <v>0.73937153</v>
      </c>
      <c r="P119" s="10">
        <v>42186</v>
      </c>
      <c r="Q119" s="16">
        <v>10.713200000000001</v>
      </c>
      <c r="R119" s="54">
        <f t="shared" si="4"/>
        <v>0.24538372</v>
      </c>
      <c r="S119" s="54">
        <f t="shared" si="5"/>
        <v>2.6288448691040003</v>
      </c>
      <c r="T119" s="54">
        <f t="shared" si="6"/>
        <v>0.9009009</v>
      </c>
      <c r="U119" s="54">
        <f t="shared" si="7"/>
        <v>2.3683287085361759</v>
      </c>
    </row>
    <row r="120" spans="1:21" x14ac:dyDescent="0.25">
      <c r="A120" t="s">
        <v>45</v>
      </c>
      <c r="B120" s="10">
        <v>41899</v>
      </c>
      <c r="C120">
        <v>0.20990323</v>
      </c>
      <c r="E120" t="s">
        <v>49</v>
      </c>
      <c r="F120" t="s">
        <v>50</v>
      </c>
      <c r="G120" s="10">
        <v>41947</v>
      </c>
      <c r="H120">
        <v>1698.2159999999999</v>
      </c>
      <c r="K120" t="s">
        <v>52</v>
      </c>
      <c r="L120" s="10">
        <v>41841</v>
      </c>
      <c r="M120">
        <v>0.73975440000000003</v>
      </c>
      <c r="P120" s="10">
        <v>42187</v>
      </c>
      <c r="Q120" s="16">
        <v>10.7834</v>
      </c>
      <c r="R120" s="54">
        <f t="shared" si="4"/>
        <v>0.24570929999999999</v>
      </c>
      <c r="S120" s="54">
        <f t="shared" si="5"/>
        <v>2.64958166562</v>
      </c>
      <c r="T120" s="54">
        <f t="shared" si="6"/>
        <v>0.9036689</v>
      </c>
      <c r="U120" s="54">
        <f t="shared" si="7"/>
        <v>2.3943445492309934</v>
      </c>
    </row>
    <row r="121" spans="1:21" x14ac:dyDescent="0.25">
      <c r="A121" t="s">
        <v>45</v>
      </c>
      <c r="B121" s="10">
        <v>41900</v>
      </c>
      <c r="C121">
        <v>0.21152157999999999</v>
      </c>
      <c r="E121" t="s">
        <v>49</v>
      </c>
      <c r="F121" t="s">
        <v>50</v>
      </c>
      <c r="G121" s="10">
        <v>41948</v>
      </c>
      <c r="H121">
        <v>1706.511</v>
      </c>
      <c r="K121" t="s">
        <v>52</v>
      </c>
      <c r="L121" s="10">
        <v>41839</v>
      </c>
      <c r="M121">
        <v>0.73937153</v>
      </c>
      <c r="P121" s="10">
        <v>42191</v>
      </c>
      <c r="Q121" s="16">
        <v>10.683999999999999</v>
      </c>
      <c r="R121" s="54">
        <f t="shared" si="4"/>
        <v>0.24695321000000001</v>
      </c>
      <c r="S121" s="54">
        <f t="shared" si="5"/>
        <v>2.6384480956399998</v>
      </c>
      <c r="T121" s="54">
        <f t="shared" si="6"/>
        <v>0.90843023000000001</v>
      </c>
      <c r="U121" s="54">
        <f t="shared" si="7"/>
        <v>2.3968460103653069</v>
      </c>
    </row>
    <row r="122" spans="1:21" x14ac:dyDescent="0.25">
      <c r="A122" t="s">
        <v>45</v>
      </c>
      <c r="B122" s="10">
        <v>41901</v>
      </c>
      <c r="C122">
        <v>0.21167157</v>
      </c>
      <c r="E122" t="s">
        <v>49</v>
      </c>
      <c r="F122" t="s">
        <v>50</v>
      </c>
      <c r="G122" s="10">
        <v>41949</v>
      </c>
      <c r="H122">
        <v>1707.529</v>
      </c>
      <c r="K122" t="s">
        <v>52</v>
      </c>
      <c r="L122" s="10">
        <v>41824</v>
      </c>
      <c r="M122">
        <v>0.73594347999999998</v>
      </c>
      <c r="P122" s="10">
        <v>42192</v>
      </c>
      <c r="Q122" s="16">
        <v>10.6395</v>
      </c>
      <c r="R122" s="54">
        <f t="shared" si="4"/>
        <v>0.24928642000000001</v>
      </c>
      <c r="S122" s="54">
        <f t="shared" si="5"/>
        <v>2.6522828655900001</v>
      </c>
      <c r="T122" s="54">
        <f t="shared" si="6"/>
        <v>0.91482938000000003</v>
      </c>
      <c r="U122" s="54">
        <f t="shared" si="7"/>
        <v>2.4263862895123234</v>
      </c>
    </row>
    <row r="123" spans="1:21" x14ac:dyDescent="0.25">
      <c r="A123" t="s">
        <v>45</v>
      </c>
      <c r="B123" s="10">
        <v>41902</v>
      </c>
      <c r="C123">
        <v>0.21167157</v>
      </c>
      <c r="E123" t="s">
        <v>49</v>
      </c>
      <c r="F123" t="s">
        <v>50</v>
      </c>
      <c r="G123" s="10">
        <v>41950</v>
      </c>
      <c r="H123">
        <v>1707.011</v>
      </c>
      <c r="K123" t="s">
        <v>52</v>
      </c>
      <c r="L123" s="10">
        <v>41825</v>
      </c>
      <c r="M123">
        <v>0.73594347999999998</v>
      </c>
      <c r="P123" s="10">
        <v>42193</v>
      </c>
      <c r="Q123" s="16">
        <v>10.4856</v>
      </c>
      <c r="R123" s="54">
        <f t="shared" si="4"/>
        <v>0.24670647000000001</v>
      </c>
      <c r="S123" s="54">
        <f t="shared" si="5"/>
        <v>2.5868653618319999</v>
      </c>
      <c r="T123" s="54">
        <f t="shared" si="6"/>
        <v>0.90711176000000004</v>
      </c>
      <c r="U123" s="54">
        <f t="shared" si="7"/>
        <v>2.3465759912544621</v>
      </c>
    </row>
    <row r="124" spans="1:21" x14ac:dyDescent="0.25">
      <c r="A124" t="s">
        <v>45</v>
      </c>
      <c r="B124" s="10">
        <v>41903</v>
      </c>
      <c r="C124">
        <v>0.21167157</v>
      </c>
      <c r="E124" t="s">
        <v>49</v>
      </c>
      <c r="F124" t="s">
        <v>50</v>
      </c>
      <c r="G124" s="10">
        <v>41953</v>
      </c>
      <c r="H124">
        <v>1714.604</v>
      </c>
      <c r="K124" t="s">
        <v>52</v>
      </c>
      <c r="L124" s="10">
        <v>41886</v>
      </c>
      <c r="M124">
        <v>0.76834422000000002</v>
      </c>
      <c r="P124" s="10">
        <v>42194</v>
      </c>
      <c r="Q124" s="16">
        <v>10.540699999999999</v>
      </c>
      <c r="R124" s="54">
        <f t="shared" si="4"/>
        <v>0.24679475000000001</v>
      </c>
      <c r="S124" s="54">
        <f t="shared" si="5"/>
        <v>2.601389421325</v>
      </c>
      <c r="T124" s="54">
        <f t="shared" si="6"/>
        <v>0.90464990000000001</v>
      </c>
      <c r="U124" s="54">
        <f t="shared" si="7"/>
        <v>2.3533466798627192</v>
      </c>
    </row>
    <row r="125" spans="1:21" x14ac:dyDescent="0.25">
      <c r="A125" t="s">
        <v>45</v>
      </c>
      <c r="B125" s="10">
        <v>41904</v>
      </c>
      <c r="C125">
        <v>0.21181056000000001</v>
      </c>
      <c r="E125" t="s">
        <v>49</v>
      </c>
      <c r="F125" t="s">
        <v>50</v>
      </c>
      <c r="G125" s="10">
        <v>41954</v>
      </c>
      <c r="H125">
        <v>1716.8309999999999</v>
      </c>
      <c r="K125" t="s">
        <v>52</v>
      </c>
      <c r="L125" s="10">
        <v>41893</v>
      </c>
      <c r="M125">
        <v>0.77351484999999998</v>
      </c>
      <c r="P125" s="10">
        <v>42198</v>
      </c>
      <c r="Q125" s="16">
        <v>10.6632</v>
      </c>
      <c r="R125" s="54">
        <f t="shared" si="4"/>
        <v>0.24625083</v>
      </c>
      <c r="S125" s="54">
        <f t="shared" si="5"/>
        <v>2.625821850456</v>
      </c>
      <c r="T125" s="54">
        <f t="shared" si="6"/>
        <v>0.90505928000000002</v>
      </c>
      <c r="U125" s="54">
        <f t="shared" si="7"/>
        <v>2.3765244333819751</v>
      </c>
    </row>
    <row r="126" spans="1:21" x14ac:dyDescent="0.25">
      <c r="A126" t="s">
        <v>45</v>
      </c>
      <c r="B126" s="10">
        <v>41905</v>
      </c>
      <c r="C126">
        <v>0.21142320000000001</v>
      </c>
      <c r="E126" t="s">
        <v>49</v>
      </c>
      <c r="F126" t="s">
        <v>50</v>
      </c>
      <c r="G126" s="10">
        <v>41955</v>
      </c>
      <c r="H126">
        <v>1715.029</v>
      </c>
      <c r="K126" t="s">
        <v>52</v>
      </c>
      <c r="L126" s="10">
        <v>41915</v>
      </c>
      <c r="M126">
        <v>0.79264425999999999</v>
      </c>
      <c r="P126" s="10">
        <v>42199</v>
      </c>
      <c r="Q126" s="16">
        <v>10.7079</v>
      </c>
      <c r="R126" s="54">
        <f t="shared" si="4"/>
        <v>0.24599338000000001</v>
      </c>
      <c r="S126" s="54">
        <f t="shared" si="5"/>
        <v>2.6340725137020002</v>
      </c>
      <c r="T126" s="54">
        <f t="shared" si="6"/>
        <v>0.90653613</v>
      </c>
      <c r="U126" s="54">
        <f t="shared" si="7"/>
        <v>2.3878819027107832</v>
      </c>
    </row>
    <row r="127" spans="1:21" x14ac:dyDescent="0.25">
      <c r="A127" t="s">
        <v>45</v>
      </c>
      <c r="B127" s="10">
        <v>41906</v>
      </c>
      <c r="C127">
        <v>0.21222186000000001</v>
      </c>
      <c r="E127" t="s">
        <v>49</v>
      </c>
      <c r="F127" t="s">
        <v>50</v>
      </c>
      <c r="G127" s="10">
        <v>41956</v>
      </c>
      <c r="H127">
        <v>1716.24</v>
      </c>
      <c r="K127" t="s">
        <v>52</v>
      </c>
      <c r="L127" s="10">
        <v>41935</v>
      </c>
      <c r="M127">
        <v>0.78932827999999999</v>
      </c>
      <c r="P127" s="10">
        <v>42200</v>
      </c>
      <c r="Q127" s="16">
        <v>10.8569</v>
      </c>
      <c r="R127" s="54">
        <f t="shared" si="4"/>
        <v>0.24804356</v>
      </c>
      <c r="S127" s="54">
        <f t="shared" si="5"/>
        <v>2.6929841265639998</v>
      </c>
      <c r="T127" s="54">
        <f t="shared" si="6"/>
        <v>0.90834771999999997</v>
      </c>
      <c r="U127" s="54">
        <f t="shared" si="7"/>
        <v>2.4461659913606004</v>
      </c>
    </row>
    <row r="128" spans="1:21" x14ac:dyDescent="0.25">
      <c r="A128" t="s">
        <v>45</v>
      </c>
      <c r="B128" s="10">
        <v>41907</v>
      </c>
      <c r="C128">
        <v>0.21392433</v>
      </c>
      <c r="E128" t="s">
        <v>49</v>
      </c>
      <c r="F128" t="s">
        <v>50</v>
      </c>
      <c r="G128" s="10">
        <v>41957</v>
      </c>
      <c r="H128">
        <v>1717.201</v>
      </c>
      <c r="K128" t="s">
        <v>52</v>
      </c>
      <c r="L128" s="10">
        <v>41845</v>
      </c>
      <c r="M128">
        <v>0.74404762000000002</v>
      </c>
      <c r="P128" s="10">
        <v>42201</v>
      </c>
      <c r="Q128" s="16">
        <v>10.856400000000001</v>
      </c>
      <c r="R128" s="54">
        <f t="shared" si="4"/>
        <v>0.25011254999999999</v>
      </c>
      <c r="S128" s="54">
        <f t="shared" si="5"/>
        <v>2.7153218878200001</v>
      </c>
      <c r="T128" s="54">
        <f t="shared" si="6"/>
        <v>0.92021717000000003</v>
      </c>
      <c r="U128" s="54">
        <f t="shared" si="7"/>
        <v>2.4986858232487781</v>
      </c>
    </row>
    <row r="129" spans="1:21" x14ac:dyDescent="0.25">
      <c r="A129" t="s">
        <v>45</v>
      </c>
      <c r="B129" s="10">
        <v>41908</v>
      </c>
      <c r="C129">
        <v>0.21411442</v>
      </c>
      <c r="E129" t="s">
        <v>49</v>
      </c>
      <c r="F129" t="s">
        <v>50</v>
      </c>
      <c r="G129" s="10">
        <v>41960</v>
      </c>
      <c r="H129">
        <v>1714.9649999999999</v>
      </c>
      <c r="K129" t="s">
        <v>52</v>
      </c>
      <c r="L129" s="10">
        <v>41826</v>
      </c>
      <c r="M129">
        <v>0.73594347999999998</v>
      </c>
      <c r="P129" s="10">
        <v>42205</v>
      </c>
      <c r="Q129" s="16">
        <v>10.982799999999999</v>
      </c>
      <c r="R129" s="54">
        <f t="shared" si="4"/>
        <v>0.25105443</v>
      </c>
      <c r="S129" s="54">
        <f t="shared" si="5"/>
        <v>2.7572805938039999</v>
      </c>
      <c r="T129" s="54">
        <f t="shared" si="6"/>
        <v>0.92148912999999999</v>
      </c>
      <c r="U129" s="54">
        <f t="shared" si="7"/>
        <v>2.5408040955503313</v>
      </c>
    </row>
    <row r="130" spans="1:21" x14ac:dyDescent="0.25">
      <c r="A130" t="s">
        <v>45</v>
      </c>
      <c r="B130" s="10">
        <v>41909</v>
      </c>
      <c r="C130">
        <v>0.21411442</v>
      </c>
      <c r="E130" t="s">
        <v>49</v>
      </c>
      <c r="F130" t="s">
        <v>50</v>
      </c>
      <c r="G130" s="10">
        <v>41961</v>
      </c>
      <c r="H130">
        <v>1728.232</v>
      </c>
      <c r="K130" t="s">
        <v>52</v>
      </c>
      <c r="L130" s="10">
        <v>41827</v>
      </c>
      <c r="M130">
        <v>0.73572689999999996</v>
      </c>
      <c r="P130" s="10">
        <v>42206</v>
      </c>
      <c r="Q130" s="16">
        <v>11.030099999999999</v>
      </c>
      <c r="R130" s="54">
        <f t="shared" ref="R130:R141" si="8">VLOOKUP(P130,$B$2:$C$447,2,FALSE)</f>
        <v>0.25064541000000001</v>
      </c>
      <c r="S130" s="54">
        <f t="shared" ref="S130:S141" si="9">Q130*R130</f>
        <v>2.7646439368409998</v>
      </c>
      <c r="T130" s="54">
        <f t="shared" ref="T130:T141" si="10">VLOOKUP(P130,$L$2:$M$447,2,FALSE)</f>
        <v>0.92021717000000003</v>
      </c>
      <c r="U130" s="54">
        <f t="shared" ref="U130:U141" si="11">S130*T130</f>
        <v>2.5440728196174835</v>
      </c>
    </row>
    <row r="131" spans="1:21" x14ac:dyDescent="0.25">
      <c r="A131" t="s">
        <v>45</v>
      </c>
      <c r="B131" s="10">
        <v>41910</v>
      </c>
      <c r="C131">
        <v>0.21411442</v>
      </c>
      <c r="E131" t="s">
        <v>49</v>
      </c>
      <c r="F131" t="s">
        <v>50</v>
      </c>
      <c r="G131" s="10">
        <v>41962</v>
      </c>
      <c r="H131">
        <v>1724.7270000000001</v>
      </c>
      <c r="K131" t="s">
        <v>52</v>
      </c>
      <c r="L131" s="10">
        <v>41894</v>
      </c>
      <c r="M131">
        <v>0.77333540000000001</v>
      </c>
      <c r="P131" s="10">
        <v>42207</v>
      </c>
      <c r="Q131" s="16">
        <v>11.1196</v>
      </c>
      <c r="R131" s="54">
        <f t="shared" si="8"/>
        <v>0.24982512000000001</v>
      </c>
      <c r="S131" s="54">
        <f t="shared" si="9"/>
        <v>2.7779554043520003</v>
      </c>
      <c r="T131" s="54">
        <f t="shared" si="10"/>
        <v>0.91726289000000005</v>
      </c>
      <c r="U131" s="54">
        <f t="shared" si="11"/>
        <v>2.5481154024870345</v>
      </c>
    </row>
    <row r="132" spans="1:21" x14ac:dyDescent="0.25">
      <c r="A132" t="s">
        <v>45</v>
      </c>
      <c r="B132" s="10">
        <v>41911</v>
      </c>
      <c r="C132">
        <v>0.21438984999999999</v>
      </c>
      <c r="E132" t="s">
        <v>49</v>
      </c>
      <c r="F132" t="s">
        <v>50</v>
      </c>
      <c r="G132" s="10">
        <v>41963</v>
      </c>
      <c r="H132">
        <v>1725.4649999999999</v>
      </c>
      <c r="K132" t="s">
        <v>52</v>
      </c>
      <c r="L132" s="10">
        <v>41906</v>
      </c>
      <c r="M132">
        <v>0.77966630000000003</v>
      </c>
      <c r="P132" s="10">
        <v>42208</v>
      </c>
      <c r="Q132" s="16">
        <v>11.1143</v>
      </c>
      <c r="R132" s="54">
        <f t="shared" si="8"/>
        <v>0.24798512</v>
      </c>
      <c r="S132" s="54">
        <f t="shared" si="9"/>
        <v>2.7561810192160001</v>
      </c>
      <c r="T132" s="54">
        <f t="shared" si="10"/>
        <v>0.90917356000000005</v>
      </c>
      <c r="U132" s="54">
        <f t="shared" si="11"/>
        <v>2.5058469092450393</v>
      </c>
    </row>
    <row r="133" spans="1:21" x14ac:dyDescent="0.25">
      <c r="A133" t="s">
        <v>45</v>
      </c>
      <c r="B133" s="10">
        <v>41912</v>
      </c>
      <c r="C133">
        <v>0.21615545999999999</v>
      </c>
      <c r="E133" t="s">
        <v>49</v>
      </c>
      <c r="F133" t="s">
        <v>50</v>
      </c>
      <c r="G133" s="10">
        <v>41964</v>
      </c>
      <c r="H133">
        <v>1737.2380000000001</v>
      </c>
      <c r="K133" t="s">
        <v>52</v>
      </c>
      <c r="L133" s="10">
        <v>41943</v>
      </c>
      <c r="M133">
        <v>0.79846693999999996</v>
      </c>
      <c r="P133" s="10">
        <v>42212</v>
      </c>
      <c r="Q133" s="16">
        <v>11.003399999999999</v>
      </c>
      <c r="R133" s="54">
        <f t="shared" si="8"/>
        <v>0.24581500000000001</v>
      </c>
      <c r="S133" s="54">
        <f t="shared" si="9"/>
        <v>2.7048007709999999</v>
      </c>
      <c r="T133" s="54">
        <f t="shared" si="10"/>
        <v>0.90432265999999994</v>
      </c>
      <c r="U133" s="54">
        <f t="shared" si="11"/>
        <v>2.4460126280007706</v>
      </c>
    </row>
    <row r="134" spans="1:21" x14ac:dyDescent="0.25">
      <c r="A134" t="s">
        <v>45</v>
      </c>
      <c r="B134" s="10">
        <v>41913</v>
      </c>
      <c r="C134">
        <v>0.21593375000000001</v>
      </c>
      <c r="E134" t="s">
        <v>49</v>
      </c>
      <c r="F134" t="s">
        <v>50</v>
      </c>
      <c r="G134" s="10">
        <v>41967</v>
      </c>
      <c r="H134">
        <v>1740.086</v>
      </c>
      <c r="K134" t="s">
        <v>52</v>
      </c>
      <c r="L134" s="10">
        <v>41896</v>
      </c>
      <c r="M134">
        <v>0.77333540000000001</v>
      </c>
      <c r="P134" s="10">
        <v>42213</v>
      </c>
      <c r="Q134" s="16">
        <v>10.881</v>
      </c>
      <c r="R134" s="54">
        <f t="shared" si="8"/>
        <v>0.24675212999999999</v>
      </c>
      <c r="S134" s="54">
        <f t="shared" si="9"/>
        <v>2.68490992653</v>
      </c>
      <c r="T134" s="54">
        <f t="shared" si="10"/>
        <v>0.90702948000000005</v>
      </c>
      <c r="U134" s="54">
        <f t="shared" si="11"/>
        <v>2.4352924545073442</v>
      </c>
    </row>
    <row r="135" spans="1:21" x14ac:dyDescent="0.25">
      <c r="A135" t="s">
        <v>45</v>
      </c>
      <c r="B135" s="10">
        <v>41914</v>
      </c>
      <c r="C135">
        <v>0.21533625000000001</v>
      </c>
      <c r="E135" t="s">
        <v>49</v>
      </c>
      <c r="F135" t="s">
        <v>50</v>
      </c>
      <c r="G135" s="10">
        <v>41968</v>
      </c>
      <c r="H135">
        <v>1742.8209999999999</v>
      </c>
      <c r="K135" t="s">
        <v>52</v>
      </c>
      <c r="L135" s="10">
        <v>41897</v>
      </c>
      <c r="M135">
        <v>0.77453333999999996</v>
      </c>
      <c r="P135" s="10">
        <v>42214</v>
      </c>
      <c r="Q135" s="16">
        <v>10.943199999999999</v>
      </c>
      <c r="R135" s="54">
        <f t="shared" si="8"/>
        <v>0.24630542</v>
      </c>
      <c r="S135" s="54">
        <f t="shared" si="9"/>
        <v>2.6953694721439998</v>
      </c>
      <c r="T135" s="54">
        <f t="shared" si="10"/>
        <v>0.90661831000000004</v>
      </c>
      <c r="U135" s="54">
        <f t="shared" si="11"/>
        <v>2.4436713156607852</v>
      </c>
    </row>
    <row r="136" spans="1:21" x14ac:dyDescent="0.25">
      <c r="A136" t="s">
        <v>45</v>
      </c>
      <c r="B136" s="10">
        <v>41915</v>
      </c>
      <c r="C136">
        <v>0.21732989</v>
      </c>
      <c r="E136" t="s">
        <v>49</v>
      </c>
      <c r="F136" t="s">
        <v>50</v>
      </c>
      <c r="G136" s="10">
        <v>41969</v>
      </c>
      <c r="H136">
        <v>1748.0050000000001</v>
      </c>
      <c r="K136" t="s">
        <v>52</v>
      </c>
      <c r="L136" s="10">
        <v>41900</v>
      </c>
      <c r="M136">
        <v>0.77688005000000004</v>
      </c>
      <c r="P136" s="10">
        <v>42215</v>
      </c>
      <c r="Q136" s="16">
        <v>10.973800000000001</v>
      </c>
      <c r="R136" s="54">
        <f t="shared" si="8"/>
        <v>0.24841635000000001</v>
      </c>
      <c r="S136" s="54">
        <f t="shared" si="9"/>
        <v>2.7260713416300004</v>
      </c>
      <c r="T136" s="54">
        <f t="shared" si="10"/>
        <v>0.91282518999999995</v>
      </c>
      <c r="U136" s="54">
        <f t="shared" si="11"/>
        <v>2.4884265903769598</v>
      </c>
    </row>
    <row r="137" spans="1:21" x14ac:dyDescent="0.25">
      <c r="A137" t="s">
        <v>45</v>
      </c>
      <c r="B137" s="10">
        <v>41916</v>
      </c>
      <c r="C137">
        <v>0.21732989</v>
      </c>
      <c r="E137" t="s">
        <v>49</v>
      </c>
      <c r="F137" t="s">
        <v>50</v>
      </c>
      <c r="G137" s="10">
        <v>41970</v>
      </c>
      <c r="H137">
        <v>1744.7059999999999</v>
      </c>
      <c r="K137" t="s">
        <v>52</v>
      </c>
      <c r="L137" s="10">
        <v>41916</v>
      </c>
      <c r="M137">
        <v>0.79264425999999999</v>
      </c>
      <c r="P137" s="10">
        <v>42219</v>
      </c>
      <c r="Q137" s="16">
        <v>10.9941</v>
      </c>
      <c r="R137" s="54">
        <f t="shared" si="8"/>
        <v>0.24870054</v>
      </c>
      <c r="S137" s="54">
        <f t="shared" si="9"/>
        <v>2.7342386068139999</v>
      </c>
      <c r="T137" s="54">
        <f t="shared" si="10"/>
        <v>0.91315862000000003</v>
      </c>
      <c r="U137" s="54">
        <f t="shared" si="11"/>
        <v>2.4967935529489949</v>
      </c>
    </row>
    <row r="138" spans="1:21" x14ac:dyDescent="0.25">
      <c r="A138" t="s">
        <v>45</v>
      </c>
      <c r="B138" s="10">
        <v>41917</v>
      </c>
      <c r="C138">
        <v>0.21732989</v>
      </c>
      <c r="E138" t="s">
        <v>49</v>
      </c>
      <c r="F138" t="s">
        <v>50</v>
      </c>
      <c r="G138" s="10">
        <v>41971</v>
      </c>
      <c r="H138">
        <v>1739.4970000000001</v>
      </c>
      <c r="K138" t="s">
        <v>52</v>
      </c>
      <c r="L138" s="10">
        <v>41918</v>
      </c>
      <c r="M138">
        <v>0.79586151999999999</v>
      </c>
      <c r="P138" s="10">
        <v>42220</v>
      </c>
      <c r="Q138" s="16">
        <v>10.940099999999999</v>
      </c>
      <c r="R138" s="54">
        <f t="shared" si="8"/>
        <v>0.24819131</v>
      </c>
      <c r="S138" s="54">
        <f t="shared" si="9"/>
        <v>2.7152377505309997</v>
      </c>
      <c r="T138" s="54">
        <f t="shared" si="10"/>
        <v>0.91132780000000002</v>
      </c>
      <c r="U138" s="54">
        <f t="shared" si="11"/>
        <v>2.4744716456683649</v>
      </c>
    </row>
    <row r="139" spans="1:21" x14ac:dyDescent="0.25">
      <c r="A139" t="s">
        <v>45</v>
      </c>
      <c r="B139" s="10">
        <v>41918</v>
      </c>
      <c r="C139">
        <v>0.21693620999999999</v>
      </c>
      <c r="E139" t="s">
        <v>49</v>
      </c>
      <c r="F139" t="s">
        <v>50</v>
      </c>
      <c r="G139" s="10">
        <v>41974</v>
      </c>
      <c r="H139">
        <v>1729.8879999999999</v>
      </c>
      <c r="K139" t="s">
        <v>52</v>
      </c>
      <c r="L139" s="10">
        <v>41828</v>
      </c>
      <c r="M139">
        <v>0.73588931999999996</v>
      </c>
      <c r="P139" s="10">
        <v>42221</v>
      </c>
      <c r="Q139" s="16">
        <v>11.074199999999999</v>
      </c>
      <c r="R139" s="54">
        <f t="shared" si="8"/>
        <v>0.24981887999999999</v>
      </c>
      <c r="S139" s="54">
        <f t="shared" si="9"/>
        <v>2.7665442408959997</v>
      </c>
      <c r="T139" s="54">
        <f t="shared" si="10"/>
        <v>0.91886427999999998</v>
      </c>
      <c r="U139" s="54">
        <f t="shared" si="11"/>
        <v>2.5420786819990493</v>
      </c>
    </row>
    <row r="140" spans="1:21" x14ac:dyDescent="0.25">
      <c r="A140" t="s">
        <v>45</v>
      </c>
      <c r="B140" s="10">
        <v>41919</v>
      </c>
      <c r="C140">
        <v>0.21562877</v>
      </c>
      <c r="E140" t="s">
        <v>49</v>
      </c>
      <c r="F140" t="s">
        <v>50</v>
      </c>
      <c r="G140" s="10">
        <v>41975</v>
      </c>
      <c r="H140">
        <v>1735.9870000000001</v>
      </c>
      <c r="K140" t="s">
        <v>52</v>
      </c>
      <c r="L140" s="10">
        <v>41830</v>
      </c>
      <c r="M140">
        <v>0.73507792000000005</v>
      </c>
      <c r="P140" s="10">
        <v>42222</v>
      </c>
      <c r="Q140" s="16">
        <v>11.0906</v>
      </c>
      <c r="R140" s="54">
        <f t="shared" si="8"/>
        <v>0.25000313000000002</v>
      </c>
      <c r="S140" s="54">
        <f t="shared" si="9"/>
        <v>2.7726847135780002</v>
      </c>
      <c r="T140" s="54">
        <f t="shared" si="10"/>
        <v>0.91869544999999997</v>
      </c>
      <c r="U140" s="54">
        <f t="shared" si="11"/>
        <v>2.5472528306486617</v>
      </c>
    </row>
    <row r="141" spans="1:21" x14ac:dyDescent="0.25">
      <c r="A141" t="s">
        <v>45</v>
      </c>
      <c r="B141" s="10">
        <v>41920</v>
      </c>
      <c r="C141">
        <v>0.21492434999999999</v>
      </c>
      <c r="E141" t="s">
        <v>49</v>
      </c>
      <c r="F141" t="s">
        <v>50</v>
      </c>
      <c r="G141" s="10">
        <v>41976</v>
      </c>
      <c r="H141">
        <v>1739.729</v>
      </c>
      <c r="K141" t="s">
        <v>52</v>
      </c>
      <c r="L141" s="10">
        <v>41842</v>
      </c>
      <c r="M141">
        <v>0.74178473</v>
      </c>
      <c r="P141" s="10">
        <v>42226</v>
      </c>
      <c r="Q141" s="16">
        <v>11.053699999999999</v>
      </c>
      <c r="R141" s="54">
        <f t="shared" si="8"/>
        <v>0.24865725</v>
      </c>
      <c r="S141" s="54">
        <f t="shared" si="9"/>
        <v>2.7485826443249999</v>
      </c>
      <c r="T141" s="54">
        <f t="shared" si="10"/>
        <v>0.91240876000000004</v>
      </c>
      <c r="U141" s="54">
        <f t="shared" si="11"/>
        <v>2.5078308822660942</v>
      </c>
    </row>
    <row r="142" spans="1:21" x14ac:dyDescent="0.25">
      <c r="A142" t="s">
        <v>45</v>
      </c>
      <c r="B142" s="10">
        <v>41921</v>
      </c>
      <c r="C142">
        <v>0.21401819</v>
      </c>
      <c r="E142" t="s">
        <v>49</v>
      </c>
      <c r="F142" t="s">
        <v>50</v>
      </c>
      <c r="G142" s="10">
        <v>41977</v>
      </c>
      <c r="H142">
        <v>1736.626</v>
      </c>
      <c r="K142" t="s">
        <v>52</v>
      </c>
      <c r="L142" s="10">
        <v>41898</v>
      </c>
      <c r="M142">
        <v>0.77226041000000001</v>
      </c>
    </row>
    <row r="143" spans="1:21" x14ac:dyDescent="0.25">
      <c r="A143" t="s">
        <v>45</v>
      </c>
      <c r="B143" s="10">
        <v>41922</v>
      </c>
      <c r="C143">
        <v>0.21546847999999999</v>
      </c>
      <c r="E143" t="s">
        <v>49</v>
      </c>
      <c r="F143" t="s">
        <v>50</v>
      </c>
      <c r="G143" s="10">
        <v>41978</v>
      </c>
      <c r="H143">
        <v>1738.519</v>
      </c>
      <c r="K143" t="s">
        <v>52</v>
      </c>
      <c r="L143" s="10">
        <v>41902</v>
      </c>
      <c r="M143">
        <v>0.77808900999999997</v>
      </c>
    </row>
    <row r="144" spans="1:21" x14ac:dyDescent="0.25">
      <c r="A144" t="s">
        <v>45</v>
      </c>
      <c r="B144" s="10">
        <v>41923</v>
      </c>
      <c r="C144">
        <v>0.21546847999999999</v>
      </c>
      <c r="E144" t="s">
        <v>49</v>
      </c>
      <c r="F144" t="s">
        <v>50</v>
      </c>
      <c r="G144" s="10">
        <v>41981</v>
      </c>
      <c r="H144">
        <v>1726.4749999999999</v>
      </c>
      <c r="K144" t="s">
        <v>52</v>
      </c>
      <c r="L144" s="10">
        <v>41917</v>
      </c>
      <c r="M144">
        <v>0.79264425999999999</v>
      </c>
    </row>
    <row r="145" spans="1:13" x14ac:dyDescent="0.25">
      <c r="A145" t="s">
        <v>45</v>
      </c>
      <c r="B145" s="10">
        <v>41924</v>
      </c>
      <c r="C145">
        <v>0.21546847999999999</v>
      </c>
      <c r="E145" t="s">
        <v>49</v>
      </c>
      <c r="F145" t="s">
        <v>50</v>
      </c>
      <c r="G145" s="10">
        <v>41982</v>
      </c>
      <c r="H145">
        <v>1721.971</v>
      </c>
      <c r="K145" t="s">
        <v>52</v>
      </c>
      <c r="L145" s="10">
        <v>41919</v>
      </c>
      <c r="M145">
        <v>0.79321012000000002</v>
      </c>
    </row>
    <row r="146" spans="1:13" x14ac:dyDescent="0.25">
      <c r="A146" t="s">
        <v>45</v>
      </c>
      <c r="B146" s="10">
        <v>41925</v>
      </c>
      <c r="C146">
        <v>0.21476971</v>
      </c>
      <c r="E146" t="s">
        <v>49</v>
      </c>
      <c r="F146" t="s">
        <v>50</v>
      </c>
      <c r="G146" s="10">
        <v>41983</v>
      </c>
      <c r="H146">
        <v>1698.431</v>
      </c>
      <c r="K146" t="s">
        <v>52</v>
      </c>
      <c r="L146" s="10">
        <v>41921</v>
      </c>
      <c r="M146">
        <v>0.78351484999999998</v>
      </c>
    </row>
    <row r="147" spans="1:13" x14ac:dyDescent="0.25">
      <c r="A147" t="s">
        <v>45</v>
      </c>
      <c r="B147" s="10">
        <v>41926</v>
      </c>
      <c r="C147">
        <v>0.21513473</v>
      </c>
      <c r="E147" t="s">
        <v>49</v>
      </c>
      <c r="F147" t="s">
        <v>50</v>
      </c>
      <c r="G147" s="10">
        <v>41984</v>
      </c>
      <c r="H147">
        <v>1699.0530000000001</v>
      </c>
      <c r="K147" t="s">
        <v>52</v>
      </c>
      <c r="L147" s="10">
        <v>41851</v>
      </c>
      <c r="M147">
        <v>0.74744001999999998</v>
      </c>
    </row>
    <row r="148" spans="1:13" x14ac:dyDescent="0.25">
      <c r="A148" t="s">
        <v>45</v>
      </c>
      <c r="B148" s="10">
        <v>41927</v>
      </c>
      <c r="C148">
        <v>0.21402963999999999</v>
      </c>
      <c r="E148" t="s">
        <v>49</v>
      </c>
      <c r="F148" t="s">
        <v>50</v>
      </c>
      <c r="G148" s="10">
        <v>41985</v>
      </c>
      <c r="H148">
        <v>1675.0429999999999</v>
      </c>
      <c r="K148" t="s">
        <v>52</v>
      </c>
      <c r="L148" s="10">
        <v>41873</v>
      </c>
      <c r="M148">
        <v>0.75374991000000002</v>
      </c>
    </row>
    <row r="149" spans="1:13" x14ac:dyDescent="0.25">
      <c r="A149" t="s">
        <v>45</v>
      </c>
      <c r="B149" s="10">
        <v>41928</v>
      </c>
      <c r="C149">
        <v>0.21333788000000001</v>
      </c>
      <c r="E149" t="s">
        <v>49</v>
      </c>
      <c r="F149" t="s">
        <v>50</v>
      </c>
      <c r="G149" s="10">
        <v>41988</v>
      </c>
      <c r="H149">
        <v>1654.56</v>
      </c>
      <c r="K149" t="s">
        <v>52</v>
      </c>
      <c r="L149" s="10">
        <v>41934</v>
      </c>
      <c r="M149">
        <v>0.78783581999999996</v>
      </c>
    </row>
    <row r="150" spans="1:13" x14ac:dyDescent="0.25">
      <c r="A150" t="s">
        <v>45</v>
      </c>
      <c r="B150" s="10">
        <v>41929</v>
      </c>
      <c r="C150">
        <v>0.21237059</v>
      </c>
      <c r="E150" t="s">
        <v>49</v>
      </c>
      <c r="F150" t="s">
        <v>50</v>
      </c>
      <c r="G150" s="10">
        <v>41989</v>
      </c>
      <c r="H150">
        <v>1655.5229999999999</v>
      </c>
      <c r="K150" t="s">
        <v>52</v>
      </c>
      <c r="L150" s="10">
        <v>41952</v>
      </c>
      <c r="M150">
        <v>0.80690711999999998</v>
      </c>
    </row>
    <row r="151" spans="1:13" x14ac:dyDescent="0.25">
      <c r="A151" t="s">
        <v>45</v>
      </c>
      <c r="B151" s="10">
        <v>41930</v>
      </c>
      <c r="C151">
        <v>0.21237059</v>
      </c>
      <c r="E151" t="s">
        <v>49</v>
      </c>
      <c r="F151" t="s">
        <v>50</v>
      </c>
      <c r="G151" s="10">
        <v>41990</v>
      </c>
      <c r="H151">
        <v>1672.4780000000001</v>
      </c>
      <c r="K151" t="s">
        <v>52</v>
      </c>
      <c r="L151" s="10">
        <v>41953</v>
      </c>
      <c r="M151">
        <v>0.80089699999999997</v>
      </c>
    </row>
    <row r="152" spans="1:13" x14ac:dyDescent="0.25">
      <c r="A152" t="s">
        <v>45</v>
      </c>
      <c r="B152" s="10">
        <v>41931</v>
      </c>
      <c r="C152">
        <v>0.21237059</v>
      </c>
      <c r="E152" t="s">
        <v>49</v>
      </c>
      <c r="F152" t="s">
        <v>50</v>
      </c>
      <c r="G152" s="10">
        <v>41991</v>
      </c>
      <c r="H152">
        <v>1706.3340000000001</v>
      </c>
      <c r="K152" t="s">
        <v>52</v>
      </c>
      <c r="L152" s="10">
        <v>41936</v>
      </c>
      <c r="M152">
        <v>0.78995181000000003</v>
      </c>
    </row>
    <row r="153" spans="1:13" x14ac:dyDescent="0.25">
      <c r="A153" t="s">
        <v>45</v>
      </c>
      <c r="B153" s="10">
        <v>41932</v>
      </c>
      <c r="C153">
        <v>0.21310375000000001</v>
      </c>
      <c r="E153" t="s">
        <v>49</v>
      </c>
      <c r="F153" t="s">
        <v>50</v>
      </c>
      <c r="G153" s="10">
        <v>41992</v>
      </c>
      <c r="H153">
        <v>1716.9970000000001</v>
      </c>
      <c r="K153" t="s">
        <v>52</v>
      </c>
      <c r="L153" s="10">
        <v>41940</v>
      </c>
      <c r="M153">
        <v>0.78443677000000001</v>
      </c>
    </row>
    <row r="154" spans="1:13" x14ac:dyDescent="0.25">
      <c r="A154" t="s">
        <v>45</v>
      </c>
      <c r="B154" s="10">
        <v>41933</v>
      </c>
      <c r="C154">
        <v>0.21317189</v>
      </c>
      <c r="E154" t="s">
        <v>49</v>
      </c>
      <c r="F154" t="s">
        <v>50</v>
      </c>
      <c r="G154" s="10">
        <v>41995</v>
      </c>
      <c r="H154">
        <v>1723.259</v>
      </c>
      <c r="K154" t="s">
        <v>52</v>
      </c>
      <c r="L154" s="10">
        <v>41941</v>
      </c>
      <c r="M154">
        <v>0.78511423000000002</v>
      </c>
    </row>
    <row r="155" spans="1:13" x14ac:dyDescent="0.25">
      <c r="A155" t="s">
        <v>45</v>
      </c>
      <c r="B155" s="10">
        <v>41934</v>
      </c>
      <c r="C155">
        <v>0.21488740000000001</v>
      </c>
      <c r="E155" t="s">
        <v>49</v>
      </c>
      <c r="F155" t="s">
        <v>50</v>
      </c>
      <c r="G155" s="10">
        <v>41996</v>
      </c>
      <c r="H155">
        <v>1724.1030000000001</v>
      </c>
      <c r="K155" t="s">
        <v>52</v>
      </c>
      <c r="L155" s="10">
        <v>41908</v>
      </c>
      <c r="M155">
        <v>0.78542255999999999</v>
      </c>
    </row>
    <row r="156" spans="1:13" x14ac:dyDescent="0.25">
      <c r="A156" t="s">
        <v>45</v>
      </c>
      <c r="B156" s="10">
        <v>41935</v>
      </c>
      <c r="C156">
        <v>0.21517639</v>
      </c>
      <c r="E156" t="s">
        <v>49</v>
      </c>
      <c r="F156" t="s">
        <v>50</v>
      </c>
      <c r="G156" s="10">
        <v>41997</v>
      </c>
      <c r="H156">
        <v>1726.2270000000001</v>
      </c>
      <c r="K156" t="s">
        <v>52</v>
      </c>
      <c r="L156" s="10">
        <v>41951</v>
      </c>
      <c r="M156">
        <v>0.80690711999999998</v>
      </c>
    </row>
    <row r="157" spans="1:13" x14ac:dyDescent="0.25">
      <c r="A157" t="s">
        <v>45</v>
      </c>
      <c r="B157" s="10">
        <v>41936</v>
      </c>
      <c r="C157">
        <v>0.21497055000000001</v>
      </c>
      <c r="E157" t="s">
        <v>49</v>
      </c>
      <c r="F157" t="s">
        <v>50</v>
      </c>
      <c r="G157" s="10">
        <v>41998</v>
      </c>
      <c r="H157">
        <v>1725.787</v>
      </c>
      <c r="K157" t="s">
        <v>52</v>
      </c>
      <c r="L157" s="10">
        <v>41903</v>
      </c>
      <c r="M157">
        <v>0.77808900999999997</v>
      </c>
    </row>
    <row r="158" spans="1:13" x14ac:dyDescent="0.25">
      <c r="A158" t="s">
        <v>45</v>
      </c>
      <c r="B158" s="10">
        <v>41937</v>
      </c>
      <c r="C158">
        <v>0.21497055000000001</v>
      </c>
      <c r="E158" t="s">
        <v>49</v>
      </c>
      <c r="F158" t="s">
        <v>50</v>
      </c>
      <c r="G158" s="10">
        <v>41999</v>
      </c>
      <c r="H158">
        <v>1729.423</v>
      </c>
      <c r="K158" t="s">
        <v>52</v>
      </c>
      <c r="L158" s="10">
        <v>41904</v>
      </c>
      <c r="M158">
        <v>0.77851303999999999</v>
      </c>
    </row>
    <row r="159" spans="1:13" x14ac:dyDescent="0.25">
      <c r="A159" t="s">
        <v>45</v>
      </c>
      <c r="B159" s="10">
        <v>41938</v>
      </c>
      <c r="C159">
        <v>0.21497055000000001</v>
      </c>
      <c r="E159" t="s">
        <v>49</v>
      </c>
      <c r="F159" t="s">
        <v>50</v>
      </c>
      <c r="G159" s="10">
        <v>42002</v>
      </c>
      <c r="H159">
        <v>1731.7059999999999</v>
      </c>
      <c r="K159" t="s">
        <v>52</v>
      </c>
      <c r="L159" s="10">
        <v>41907</v>
      </c>
      <c r="M159">
        <v>0.78665828000000004</v>
      </c>
    </row>
    <row r="160" spans="1:13" x14ac:dyDescent="0.25">
      <c r="A160" t="s">
        <v>45</v>
      </c>
      <c r="B160" s="10">
        <v>41939</v>
      </c>
      <c r="C160">
        <v>0.21464063999999999</v>
      </c>
      <c r="E160" t="s">
        <v>49</v>
      </c>
      <c r="F160" t="s">
        <v>50</v>
      </c>
      <c r="G160" s="10">
        <v>42003</v>
      </c>
      <c r="H160">
        <v>1721.0119999999999</v>
      </c>
      <c r="K160" t="s">
        <v>52</v>
      </c>
      <c r="L160" s="10">
        <v>41926</v>
      </c>
      <c r="M160">
        <v>0.79076387999999997</v>
      </c>
    </row>
    <row r="161" spans="1:13" x14ac:dyDescent="0.25">
      <c r="A161" t="s">
        <v>45</v>
      </c>
      <c r="B161" s="10">
        <v>41940</v>
      </c>
      <c r="C161">
        <v>0.21353833</v>
      </c>
      <c r="E161" t="s">
        <v>49</v>
      </c>
      <c r="F161" t="s">
        <v>50</v>
      </c>
      <c r="G161" s="10">
        <v>42004</v>
      </c>
      <c r="H161">
        <v>1709.672</v>
      </c>
      <c r="K161" t="s">
        <v>52</v>
      </c>
      <c r="L161" s="10">
        <v>41816</v>
      </c>
      <c r="M161">
        <v>0.73496987000000003</v>
      </c>
    </row>
    <row r="162" spans="1:13" x14ac:dyDescent="0.25">
      <c r="A162" t="s">
        <v>45</v>
      </c>
      <c r="B162" s="10">
        <v>41941</v>
      </c>
      <c r="C162">
        <v>0.21373229999999999</v>
      </c>
      <c r="E162" t="s">
        <v>49</v>
      </c>
      <c r="F162" t="s">
        <v>50</v>
      </c>
      <c r="G162" s="10">
        <v>42005</v>
      </c>
      <c r="H162">
        <v>1709.68</v>
      </c>
      <c r="K162" t="s">
        <v>52</v>
      </c>
      <c r="L162" s="10">
        <v>41909</v>
      </c>
      <c r="M162">
        <v>0.78542255999999999</v>
      </c>
    </row>
    <row r="163" spans="1:13" x14ac:dyDescent="0.25">
      <c r="A163" t="s">
        <v>45</v>
      </c>
      <c r="B163" s="10">
        <v>41942</v>
      </c>
      <c r="C163">
        <v>0.21604572</v>
      </c>
      <c r="E163" t="s">
        <v>49</v>
      </c>
      <c r="F163" t="s">
        <v>50</v>
      </c>
      <c r="G163" s="10">
        <v>42006</v>
      </c>
      <c r="H163">
        <v>1704.7080000000001</v>
      </c>
      <c r="K163" t="s">
        <v>52</v>
      </c>
      <c r="L163" s="10">
        <v>41923</v>
      </c>
      <c r="M163">
        <v>0.79126443999999996</v>
      </c>
    </row>
    <row r="164" spans="1:13" x14ac:dyDescent="0.25">
      <c r="A164" t="s">
        <v>45</v>
      </c>
      <c r="B164" s="10">
        <v>41943</v>
      </c>
      <c r="C164">
        <v>0.21769417999999999</v>
      </c>
      <c r="E164" t="s">
        <v>49</v>
      </c>
      <c r="F164" t="s">
        <v>50</v>
      </c>
      <c r="G164" s="10">
        <v>42009</v>
      </c>
      <c r="H164">
        <v>1671.249</v>
      </c>
      <c r="K164" t="s">
        <v>52</v>
      </c>
      <c r="L164" s="10">
        <v>41925</v>
      </c>
      <c r="M164">
        <v>0.78870572999999999</v>
      </c>
    </row>
    <row r="165" spans="1:13" x14ac:dyDescent="0.25">
      <c r="A165" t="s">
        <v>45</v>
      </c>
      <c r="B165" s="10">
        <v>41944</v>
      </c>
      <c r="C165">
        <v>0.21769417999999999</v>
      </c>
      <c r="E165" t="s">
        <v>49</v>
      </c>
      <c r="F165" t="s">
        <v>50</v>
      </c>
      <c r="G165" s="10">
        <v>42010</v>
      </c>
      <c r="H165">
        <v>1654.3779999999999</v>
      </c>
      <c r="K165" t="s">
        <v>52</v>
      </c>
      <c r="L165" s="10">
        <v>41781</v>
      </c>
      <c r="M165">
        <v>0.73163593999999998</v>
      </c>
    </row>
    <row r="166" spans="1:13" x14ac:dyDescent="0.25">
      <c r="A166" t="s">
        <v>45</v>
      </c>
      <c r="B166" s="10">
        <v>41945</v>
      </c>
      <c r="C166">
        <v>0.21769417999999999</v>
      </c>
      <c r="E166" t="s">
        <v>49</v>
      </c>
      <c r="F166" t="s">
        <v>50</v>
      </c>
      <c r="G166" s="10">
        <v>42011</v>
      </c>
      <c r="H166">
        <v>1662.223</v>
      </c>
      <c r="K166" t="s">
        <v>52</v>
      </c>
      <c r="L166" s="10">
        <v>41792</v>
      </c>
      <c r="M166">
        <v>0.73469987999999997</v>
      </c>
    </row>
    <row r="167" spans="1:13" x14ac:dyDescent="0.25">
      <c r="A167" t="s">
        <v>45</v>
      </c>
      <c r="B167" s="10">
        <v>41946</v>
      </c>
      <c r="C167">
        <v>0.21775818</v>
      </c>
      <c r="E167" t="s">
        <v>49</v>
      </c>
      <c r="F167" t="s">
        <v>50</v>
      </c>
      <c r="G167" s="10">
        <v>42012</v>
      </c>
      <c r="H167">
        <v>1694.171</v>
      </c>
      <c r="K167" t="s">
        <v>52</v>
      </c>
      <c r="L167" s="10">
        <v>41791</v>
      </c>
      <c r="M167">
        <v>0.73491585000000004</v>
      </c>
    </row>
    <row r="168" spans="1:13" x14ac:dyDescent="0.25">
      <c r="A168" t="s">
        <v>45</v>
      </c>
      <c r="B168" s="10">
        <v>41947</v>
      </c>
      <c r="C168">
        <v>0.21751424999999999</v>
      </c>
      <c r="E168" t="s">
        <v>49</v>
      </c>
      <c r="F168" t="s">
        <v>50</v>
      </c>
      <c r="G168" s="10">
        <v>42013</v>
      </c>
      <c r="H168">
        <v>1683.8009999999999</v>
      </c>
      <c r="K168" t="s">
        <v>52</v>
      </c>
      <c r="L168" s="10">
        <v>41911</v>
      </c>
      <c r="M168">
        <v>0.78733958000000004</v>
      </c>
    </row>
    <row r="169" spans="1:13" x14ac:dyDescent="0.25">
      <c r="A169" t="s">
        <v>45</v>
      </c>
      <c r="B169" s="10">
        <v>41948</v>
      </c>
      <c r="C169">
        <v>0.21784830999999999</v>
      </c>
      <c r="E169" t="s">
        <v>49</v>
      </c>
      <c r="F169" t="s">
        <v>50</v>
      </c>
      <c r="G169" s="10">
        <v>42016</v>
      </c>
      <c r="H169">
        <v>1676.713</v>
      </c>
      <c r="K169" t="s">
        <v>52</v>
      </c>
      <c r="L169" s="10">
        <v>41910</v>
      </c>
      <c r="M169">
        <v>0.78542255999999999</v>
      </c>
    </row>
    <row r="170" spans="1:13" x14ac:dyDescent="0.25">
      <c r="A170" t="s">
        <v>45</v>
      </c>
      <c r="B170" s="10">
        <v>41949</v>
      </c>
      <c r="C170">
        <v>0.21912524999999999</v>
      </c>
      <c r="E170" t="s">
        <v>49</v>
      </c>
      <c r="F170" t="s">
        <v>50</v>
      </c>
      <c r="G170" s="10">
        <v>42017</v>
      </c>
      <c r="H170">
        <v>1678.193</v>
      </c>
      <c r="K170" t="s">
        <v>52</v>
      </c>
      <c r="L170" s="10">
        <v>41913</v>
      </c>
      <c r="M170">
        <v>0.79346187000000001</v>
      </c>
    </row>
    <row r="171" spans="1:13" x14ac:dyDescent="0.25">
      <c r="A171" t="s">
        <v>45</v>
      </c>
      <c r="B171" s="10">
        <v>41950</v>
      </c>
      <c r="C171">
        <v>0.21990588</v>
      </c>
      <c r="E171" t="s">
        <v>49</v>
      </c>
      <c r="F171" t="s">
        <v>50</v>
      </c>
      <c r="G171" s="10">
        <v>42018</v>
      </c>
      <c r="H171">
        <v>1665.3810000000001</v>
      </c>
      <c r="K171" t="s">
        <v>52</v>
      </c>
      <c r="L171" s="10">
        <v>41790</v>
      </c>
      <c r="M171">
        <v>0.73491585000000004</v>
      </c>
    </row>
    <row r="172" spans="1:13" x14ac:dyDescent="0.25">
      <c r="A172" t="s">
        <v>45</v>
      </c>
      <c r="B172" s="10">
        <v>41951</v>
      </c>
      <c r="C172">
        <v>0.21990588</v>
      </c>
      <c r="E172" t="s">
        <v>49</v>
      </c>
      <c r="F172" t="s">
        <v>50</v>
      </c>
      <c r="G172" s="10">
        <v>42019</v>
      </c>
      <c r="H172">
        <v>1662.4390000000001</v>
      </c>
      <c r="K172" t="s">
        <v>52</v>
      </c>
      <c r="L172" s="10">
        <v>41924</v>
      </c>
      <c r="M172">
        <v>0.79126443999999996</v>
      </c>
    </row>
    <row r="173" spans="1:13" x14ac:dyDescent="0.25">
      <c r="A173" t="s">
        <v>45</v>
      </c>
      <c r="B173" s="10">
        <v>41952</v>
      </c>
      <c r="C173">
        <v>0.21990588</v>
      </c>
      <c r="E173" t="s">
        <v>49</v>
      </c>
      <c r="F173" t="s">
        <v>50</v>
      </c>
      <c r="G173" s="10">
        <v>42020</v>
      </c>
      <c r="H173">
        <v>1675.152</v>
      </c>
      <c r="K173" t="s">
        <v>52</v>
      </c>
      <c r="L173" s="10">
        <v>41928</v>
      </c>
      <c r="M173">
        <v>0.78437524999999997</v>
      </c>
    </row>
    <row r="174" spans="1:13" x14ac:dyDescent="0.25">
      <c r="A174" t="s">
        <v>45</v>
      </c>
      <c r="B174" s="10">
        <v>41953</v>
      </c>
      <c r="C174">
        <v>0.21821435</v>
      </c>
      <c r="E174" t="s">
        <v>49</v>
      </c>
      <c r="F174" t="s">
        <v>50</v>
      </c>
      <c r="G174" s="10">
        <v>42023</v>
      </c>
      <c r="H174">
        <v>1681.895</v>
      </c>
      <c r="K174" t="s">
        <v>52</v>
      </c>
      <c r="L174" s="10">
        <v>41942</v>
      </c>
      <c r="M174">
        <v>0.79377679000000001</v>
      </c>
    </row>
    <row r="175" spans="1:13" x14ac:dyDescent="0.25">
      <c r="A175" t="s">
        <v>45</v>
      </c>
      <c r="B175" s="10">
        <v>41954</v>
      </c>
      <c r="C175">
        <v>0.21908925000000001</v>
      </c>
      <c r="E175" t="s">
        <v>49</v>
      </c>
      <c r="F175" t="s">
        <v>50</v>
      </c>
      <c r="G175" s="10">
        <v>42024</v>
      </c>
      <c r="H175">
        <v>1685.27</v>
      </c>
      <c r="K175" t="s">
        <v>52</v>
      </c>
      <c r="L175" s="10">
        <v>41782</v>
      </c>
      <c r="M175">
        <v>0.73367572000000003</v>
      </c>
    </row>
    <row r="176" spans="1:13" x14ac:dyDescent="0.25">
      <c r="A176" t="s">
        <v>45</v>
      </c>
      <c r="B176" s="10">
        <v>41955</v>
      </c>
      <c r="C176">
        <v>0.21837876000000001</v>
      </c>
      <c r="E176" t="s">
        <v>49</v>
      </c>
      <c r="F176" t="s">
        <v>50</v>
      </c>
      <c r="G176" s="10">
        <v>42025</v>
      </c>
      <c r="H176">
        <v>1694.3420000000001</v>
      </c>
      <c r="K176" t="s">
        <v>52</v>
      </c>
      <c r="L176" s="10">
        <v>41914</v>
      </c>
      <c r="M176">
        <v>0.79170295000000002</v>
      </c>
    </row>
    <row r="177" spans="1:13" x14ac:dyDescent="0.25">
      <c r="A177" t="s">
        <v>45</v>
      </c>
      <c r="B177" s="10">
        <v>41956</v>
      </c>
      <c r="C177">
        <v>0.21856490000000001</v>
      </c>
      <c r="E177" t="s">
        <v>49</v>
      </c>
      <c r="F177" t="s">
        <v>50</v>
      </c>
      <c r="G177" s="10">
        <v>42026</v>
      </c>
      <c r="H177">
        <v>1710.4680000000001</v>
      </c>
      <c r="K177" t="s">
        <v>52</v>
      </c>
      <c r="L177" s="10">
        <v>41798</v>
      </c>
      <c r="M177">
        <v>0.73303035000000005</v>
      </c>
    </row>
    <row r="178" spans="1:13" x14ac:dyDescent="0.25">
      <c r="A178" t="s">
        <v>45</v>
      </c>
      <c r="B178" s="10">
        <v>41957</v>
      </c>
      <c r="C178">
        <v>0.21931988999999999</v>
      </c>
      <c r="E178" t="s">
        <v>49</v>
      </c>
      <c r="F178" t="s">
        <v>50</v>
      </c>
      <c r="G178" s="10">
        <v>42027</v>
      </c>
      <c r="H178">
        <v>1707.7380000000001</v>
      </c>
      <c r="K178" t="s">
        <v>52</v>
      </c>
      <c r="L178" s="10">
        <v>41880</v>
      </c>
      <c r="M178">
        <v>0.75826508999999997</v>
      </c>
    </row>
    <row r="179" spans="1:13" x14ac:dyDescent="0.25">
      <c r="A179" t="s">
        <v>45</v>
      </c>
      <c r="B179" s="10">
        <v>41958</v>
      </c>
      <c r="C179">
        <v>0.21931988999999999</v>
      </c>
      <c r="E179" t="s">
        <v>49</v>
      </c>
      <c r="F179" t="s">
        <v>50</v>
      </c>
      <c r="G179" s="10">
        <v>42030</v>
      </c>
      <c r="H179">
        <v>1712.5550000000001</v>
      </c>
      <c r="K179" t="s">
        <v>52</v>
      </c>
      <c r="L179" s="10">
        <v>41895</v>
      </c>
      <c r="M179">
        <v>0.77333540000000001</v>
      </c>
    </row>
    <row r="180" spans="1:13" x14ac:dyDescent="0.25">
      <c r="A180" t="s">
        <v>45</v>
      </c>
      <c r="B180" s="10">
        <v>41959</v>
      </c>
      <c r="C180">
        <v>0.21931988999999999</v>
      </c>
      <c r="E180" t="s">
        <v>49</v>
      </c>
      <c r="F180" t="s">
        <v>50</v>
      </c>
      <c r="G180" s="10">
        <v>42031</v>
      </c>
      <c r="H180">
        <v>1705.596</v>
      </c>
      <c r="K180" t="s">
        <v>52</v>
      </c>
      <c r="L180" s="10">
        <v>41844</v>
      </c>
      <c r="M180">
        <v>0.74228028999999995</v>
      </c>
    </row>
    <row r="181" spans="1:13" x14ac:dyDescent="0.25">
      <c r="A181" t="s">
        <v>45</v>
      </c>
      <c r="B181" s="10">
        <v>41960</v>
      </c>
      <c r="C181">
        <v>0.21784830999999999</v>
      </c>
      <c r="E181" t="s">
        <v>49</v>
      </c>
      <c r="F181" t="s">
        <v>50</v>
      </c>
      <c r="G181" s="10">
        <v>42032</v>
      </c>
      <c r="H181">
        <v>1689.1990000000001</v>
      </c>
      <c r="K181" t="s">
        <v>52</v>
      </c>
      <c r="L181" s="10">
        <v>41799</v>
      </c>
      <c r="M181">
        <v>0.73486185000000004</v>
      </c>
    </row>
    <row r="182" spans="1:13" x14ac:dyDescent="0.25">
      <c r="A182" t="s">
        <v>45</v>
      </c>
      <c r="B182" s="10">
        <v>41961</v>
      </c>
      <c r="C182">
        <v>0.21739367000000001</v>
      </c>
      <c r="E182" t="s">
        <v>49</v>
      </c>
      <c r="F182" t="s">
        <v>50</v>
      </c>
      <c r="G182" s="10">
        <v>42033</v>
      </c>
      <c r="H182">
        <v>1693.8119999999999</v>
      </c>
      <c r="K182" t="s">
        <v>52</v>
      </c>
      <c r="L182" s="10">
        <v>41797</v>
      </c>
      <c r="M182">
        <v>0.73303035000000005</v>
      </c>
    </row>
    <row r="183" spans="1:13" x14ac:dyDescent="0.25">
      <c r="A183" t="s">
        <v>45</v>
      </c>
      <c r="B183" s="10">
        <v>41962</v>
      </c>
      <c r="C183">
        <v>0.21688445000000001</v>
      </c>
      <c r="E183" t="s">
        <v>49</v>
      </c>
      <c r="F183" t="s">
        <v>50</v>
      </c>
      <c r="G183" s="10">
        <v>42034</v>
      </c>
      <c r="H183">
        <v>1677.537</v>
      </c>
      <c r="K183" t="s">
        <v>52</v>
      </c>
      <c r="L183" s="10">
        <v>41804</v>
      </c>
      <c r="M183">
        <v>0.73887986000000005</v>
      </c>
    </row>
    <row r="184" spans="1:13" x14ac:dyDescent="0.25">
      <c r="A184" t="s">
        <v>45</v>
      </c>
      <c r="B184" s="10">
        <v>41963</v>
      </c>
      <c r="C184">
        <v>0.21716941000000001</v>
      </c>
      <c r="E184" t="s">
        <v>49</v>
      </c>
      <c r="F184" t="s">
        <v>50</v>
      </c>
      <c r="G184" s="10">
        <v>42037</v>
      </c>
      <c r="H184">
        <v>1694.348</v>
      </c>
      <c r="K184" t="s">
        <v>52</v>
      </c>
      <c r="L184" s="10">
        <v>41811</v>
      </c>
      <c r="M184">
        <v>0.73594347999999998</v>
      </c>
    </row>
    <row r="185" spans="1:13" x14ac:dyDescent="0.25">
      <c r="A185" t="s">
        <v>45</v>
      </c>
      <c r="B185" s="10">
        <v>41964</v>
      </c>
      <c r="C185">
        <v>0.21918768999999999</v>
      </c>
      <c r="E185" t="s">
        <v>49</v>
      </c>
      <c r="F185" t="s">
        <v>50</v>
      </c>
      <c r="G185" s="10">
        <v>42038</v>
      </c>
      <c r="H185">
        <v>1715.222</v>
      </c>
      <c r="K185" t="s">
        <v>52</v>
      </c>
      <c r="L185" s="10">
        <v>42011</v>
      </c>
      <c r="M185">
        <v>0.84523709000000002</v>
      </c>
    </row>
    <row r="186" spans="1:13" x14ac:dyDescent="0.25">
      <c r="A186" t="s">
        <v>45</v>
      </c>
      <c r="B186" s="10">
        <v>41965</v>
      </c>
      <c r="C186">
        <v>0.21918768999999999</v>
      </c>
      <c r="E186" t="s">
        <v>49</v>
      </c>
      <c r="F186" t="s">
        <v>50</v>
      </c>
      <c r="G186" s="10">
        <v>42039</v>
      </c>
      <c r="H186">
        <v>1715.1320000000001</v>
      </c>
      <c r="K186" t="s">
        <v>52</v>
      </c>
      <c r="L186" s="10">
        <v>42035</v>
      </c>
      <c r="M186">
        <v>0.88456435</v>
      </c>
    </row>
    <row r="187" spans="1:13" x14ac:dyDescent="0.25">
      <c r="A187" t="s">
        <v>45</v>
      </c>
      <c r="B187" s="10">
        <v>41966</v>
      </c>
      <c r="C187">
        <v>0.21918768999999999</v>
      </c>
      <c r="E187" t="s">
        <v>49</v>
      </c>
      <c r="F187" t="s">
        <v>50</v>
      </c>
      <c r="G187" s="10">
        <v>42040</v>
      </c>
      <c r="H187">
        <v>1727.491</v>
      </c>
      <c r="K187" t="s">
        <v>52</v>
      </c>
      <c r="L187" s="10">
        <v>42037</v>
      </c>
      <c r="M187">
        <v>0.88417330000000005</v>
      </c>
    </row>
    <row r="188" spans="1:13" x14ac:dyDescent="0.25">
      <c r="A188" t="s">
        <v>45</v>
      </c>
      <c r="B188" s="10">
        <v>41967</v>
      </c>
      <c r="C188">
        <v>0.21933912999999999</v>
      </c>
      <c r="E188" t="s">
        <v>49</v>
      </c>
      <c r="F188" t="s">
        <v>50</v>
      </c>
      <c r="G188" s="10">
        <v>42041</v>
      </c>
      <c r="H188">
        <v>1720.55</v>
      </c>
      <c r="K188" t="s">
        <v>52</v>
      </c>
      <c r="L188" s="10">
        <v>42036</v>
      </c>
      <c r="M188">
        <v>0.88456435</v>
      </c>
    </row>
    <row r="189" spans="1:13" x14ac:dyDescent="0.25">
      <c r="A189" t="s">
        <v>45</v>
      </c>
      <c r="B189" s="10">
        <v>41968</v>
      </c>
      <c r="C189">
        <v>0.21923334</v>
      </c>
      <c r="E189" t="s">
        <v>49</v>
      </c>
      <c r="F189" t="s">
        <v>50</v>
      </c>
      <c r="G189" s="10">
        <v>42044</v>
      </c>
      <c r="H189">
        <v>1714.2270000000001</v>
      </c>
      <c r="K189" t="s">
        <v>52</v>
      </c>
      <c r="L189" s="10">
        <v>41989</v>
      </c>
      <c r="M189">
        <v>0.79763899000000005</v>
      </c>
    </row>
    <row r="190" spans="1:13" x14ac:dyDescent="0.25">
      <c r="A190" t="s">
        <v>45</v>
      </c>
      <c r="B190" s="10">
        <v>41969</v>
      </c>
      <c r="C190">
        <v>0.21780798000000001</v>
      </c>
      <c r="E190" t="s">
        <v>49</v>
      </c>
      <c r="F190" t="s">
        <v>50</v>
      </c>
      <c r="G190" s="10">
        <v>42045</v>
      </c>
      <c r="H190">
        <v>1725.8309999999999</v>
      </c>
      <c r="K190" t="s">
        <v>52</v>
      </c>
      <c r="L190" s="10">
        <v>42020</v>
      </c>
      <c r="M190">
        <v>0.86296167999999995</v>
      </c>
    </row>
    <row r="191" spans="1:13" x14ac:dyDescent="0.25">
      <c r="A191" t="s">
        <v>45</v>
      </c>
      <c r="B191" s="10">
        <v>41970</v>
      </c>
      <c r="C191">
        <v>0.2181263</v>
      </c>
      <c r="E191" t="s">
        <v>49</v>
      </c>
      <c r="F191" t="s">
        <v>50</v>
      </c>
      <c r="G191" s="10">
        <v>42046</v>
      </c>
      <c r="H191">
        <v>1721.5830000000001</v>
      </c>
      <c r="K191" t="s">
        <v>52</v>
      </c>
      <c r="L191" s="10">
        <v>41981</v>
      </c>
      <c r="M191">
        <v>0.81579376999999997</v>
      </c>
    </row>
    <row r="192" spans="1:13" x14ac:dyDescent="0.25">
      <c r="A192" t="s">
        <v>45</v>
      </c>
      <c r="B192" s="10">
        <v>41971</v>
      </c>
      <c r="C192">
        <v>0.21817864000000001</v>
      </c>
      <c r="E192" t="s">
        <v>49</v>
      </c>
      <c r="F192" t="s">
        <v>50</v>
      </c>
      <c r="G192" s="10">
        <v>42047</v>
      </c>
      <c r="H192">
        <v>1741.2180000000001</v>
      </c>
      <c r="K192" t="s">
        <v>52</v>
      </c>
      <c r="L192" s="10">
        <v>42048</v>
      </c>
      <c r="M192">
        <v>0.87865740999999997</v>
      </c>
    </row>
    <row r="193" spans="1:13" x14ac:dyDescent="0.25">
      <c r="A193" t="s">
        <v>45</v>
      </c>
      <c r="B193" s="10">
        <v>41972</v>
      </c>
      <c r="C193">
        <v>0.21817864000000001</v>
      </c>
      <c r="E193" t="s">
        <v>49</v>
      </c>
      <c r="F193" t="s">
        <v>50</v>
      </c>
      <c r="G193" s="10">
        <v>42048</v>
      </c>
      <c r="H193">
        <v>1752.181</v>
      </c>
      <c r="K193" t="s">
        <v>52</v>
      </c>
      <c r="L193" s="10">
        <v>42053</v>
      </c>
      <c r="M193">
        <v>0.87935280000000005</v>
      </c>
    </row>
    <row r="194" spans="1:13" x14ac:dyDescent="0.25">
      <c r="A194" t="s">
        <v>45</v>
      </c>
      <c r="B194" s="10">
        <v>41973</v>
      </c>
      <c r="C194">
        <v>0.21817864000000001</v>
      </c>
      <c r="E194" t="s">
        <v>49</v>
      </c>
      <c r="F194" t="s">
        <v>50</v>
      </c>
      <c r="G194" s="10">
        <v>42051</v>
      </c>
      <c r="H194">
        <v>1752.9079999999999</v>
      </c>
      <c r="K194" t="s">
        <v>52</v>
      </c>
      <c r="L194" s="10">
        <v>42073</v>
      </c>
      <c r="M194">
        <v>0.93127212000000004</v>
      </c>
    </row>
    <row r="195" spans="1:13" x14ac:dyDescent="0.25">
      <c r="A195" t="s">
        <v>45</v>
      </c>
      <c r="B195" s="10">
        <v>41974</v>
      </c>
      <c r="C195">
        <v>0.21803831000000001</v>
      </c>
      <c r="E195" t="s">
        <v>49</v>
      </c>
      <c r="F195" t="s">
        <v>50</v>
      </c>
      <c r="G195" s="10">
        <v>42052</v>
      </c>
      <c r="H195">
        <v>1754.796</v>
      </c>
      <c r="K195" t="s">
        <v>52</v>
      </c>
      <c r="L195" s="10">
        <v>42090</v>
      </c>
      <c r="M195">
        <v>0.92114958999999996</v>
      </c>
    </row>
    <row r="196" spans="1:13" x14ac:dyDescent="0.25">
      <c r="A196" t="s">
        <v>45</v>
      </c>
      <c r="B196" s="10">
        <v>41975</v>
      </c>
      <c r="C196">
        <v>0.21922853</v>
      </c>
      <c r="E196" t="s">
        <v>49</v>
      </c>
      <c r="F196" t="s">
        <v>50</v>
      </c>
      <c r="G196" s="10">
        <v>42053</v>
      </c>
      <c r="H196">
        <v>1759.0360000000001</v>
      </c>
      <c r="K196" t="s">
        <v>52</v>
      </c>
      <c r="L196" s="10">
        <v>42150</v>
      </c>
      <c r="M196">
        <v>0.91524802999999999</v>
      </c>
    </row>
    <row r="197" spans="1:13" x14ac:dyDescent="0.25">
      <c r="A197" t="s">
        <v>45</v>
      </c>
      <c r="B197" s="10">
        <v>41976</v>
      </c>
      <c r="C197">
        <v>0.22074324000000001</v>
      </c>
      <c r="E197" t="s">
        <v>49</v>
      </c>
      <c r="F197" t="s">
        <v>50</v>
      </c>
      <c r="G197" s="10">
        <v>42054</v>
      </c>
      <c r="H197">
        <v>1760.8019999999999</v>
      </c>
      <c r="K197" t="s">
        <v>52</v>
      </c>
      <c r="L197" s="10">
        <v>42129</v>
      </c>
      <c r="M197">
        <v>0.89952325</v>
      </c>
    </row>
    <row r="198" spans="1:13" x14ac:dyDescent="0.25">
      <c r="A198" t="s">
        <v>45</v>
      </c>
      <c r="B198" s="10">
        <v>41977</v>
      </c>
      <c r="C198">
        <v>0.22072375</v>
      </c>
      <c r="E198" t="s">
        <v>49</v>
      </c>
      <c r="F198" t="s">
        <v>50</v>
      </c>
      <c r="G198" s="10">
        <v>42055</v>
      </c>
      <c r="H198">
        <v>1768.085</v>
      </c>
      <c r="K198" t="s">
        <v>52</v>
      </c>
      <c r="L198" s="10">
        <v>42144</v>
      </c>
      <c r="M198">
        <v>0.89944234999999995</v>
      </c>
    </row>
    <row r="199" spans="1:13" x14ac:dyDescent="0.25">
      <c r="A199" t="s">
        <v>45</v>
      </c>
      <c r="B199" s="10">
        <v>41978</v>
      </c>
      <c r="C199">
        <v>0.22153301</v>
      </c>
      <c r="E199" t="s">
        <v>49</v>
      </c>
      <c r="F199" t="s">
        <v>50</v>
      </c>
      <c r="G199" s="10">
        <v>42058</v>
      </c>
      <c r="H199">
        <v>1770.3489999999999</v>
      </c>
      <c r="K199" t="s">
        <v>52</v>
      </c>
      <c r="L199" s="10">
        <v>42074</v>
      </c>
      <c r="M199">
        <v>0.94535829000000005</v>
      </c>
    </row>
    <row r="200" spans="1:13" x14ac:dyDescent="0.25">
      <c r="A200" t="s">
        <v>45</v>
      </c>
      <c r="B200" s="10">
        <v>41979</v>
      </c>
      <c r="C200">
        <v>0.22153301</v>
      </c>
      <c r="E200" t="s">
        <v>49</v>
      </c>
      <c r="F200" t="s">
        <v>50</v>
      </c>
      <c r="G200" s="10">
        <v>42059</v>
      </c>
      <c r="H200">
        <v>1774.9179999999999</v>
      </c>
      <c r="K200" t="s">
        <v>52</v>
      </c>
      <c r="L200" s="10">
        <v>42080</v>
      </c>
      <c r="M200">
        <v>0.94029149000000001</v>
      </c>
    </row>
    <row r="201" spans="1:13" x14ac:dyDescent="0.25">
      <c r="A201" t="s">
        <v>45</v>
      </c>
      <c r="B201" s="10">
        <v>41980</v>
      </c>
      <c r="C201">
        <v>0.22153301</v>
      </c>
      <c r="E201" t="s">
        <v>49</v>
      </c>
      <c r="F201" t="s">
        <v>50</v>
      </c>
      <c r="G201" s="10">
        <v>42060</v>
      </c>
      <c r="H201">
        <v>1776.86</v>
      </c>
      <c r="K201" t="s">
        <v>52</v>
      </c>
      <c r="L201" s="10">
        <v>42142</v>
      </c>
      <c r="M201">
        <v>0.87804020999999999</v>
      </c>
    </row>
    <row r="202" spans="1:13" x14ac:dyDescent="0.25">
      <c r="A202" t="s">
        <v>45</v>
      </c>
      <c r="B202" s="10">
        <v>41981</v>
      </c>
      <c r="C202">
        <v>0.22185985</v>
      </c>
      <c r="E202" t="s">
        <v>49</v>
      </c>
      <c r="F202" t="s">
        <v>50</v>
      </c>
      <c r="G202" s="10">
        <v>42061</v>
      </c>
      <c r="H202">
        <v>1773.992</v>
      </c>
      <c r="K202" t="s">
        <v>52</v>
      </c>
      <c r="L202" s="10">
        <v>42140</v>
      </c>
      <c r="M202">
        <v>0.88276836000000003</v>
      </c>
    </row>
    <row r="203" spans="1:13" x14ac:dyDescent="0.25">
      <c r="A203" t="s">
        <v>45</v>
      </c>
      <c r="B203" s="10">
        <v>41982</v>
      </c>
      <c r="C203">
        <v>0.21993973999999999</v>
      </c>
      <c r="E203" t="s">
        <v>49</v>
      </c>
      <c r="F203" t="s">
        <v>50</v>
      </c>
      <c r="G203" s="10">
        <v>42062</v>
      </c>
      <c r="H203">
        <v>1772.8620000000001</v>
      </c>
      <c r="K203" t="s">
        <v>52</v>
      </c>
      <c r="L203" s="10">
        <v>42141</v>
      </c>
      <c r="M203">
        <v>0.88276836000000003</v>
      </c>
    </row>
    <row r="204" spans="1:13" x14ac:dyDescent="0.25">
      <c r="A204" t="s">
        <v>45</v>
      </c>
      <c r="B204" s="10">
        <v>41983</v>
      </c>
      <c r="C204">
        <v>0.21965712000000001</v>
      </c>
      <c r="E204" t="s">
        <v>49</v>
      </c>
      <c r="F204" t="s">
        <v>50</v>
      </c>
      <c r="G204" s="10">
        <v>42065</v>
      </c>
      <c r="H204">
        <v>1776.646</v>
      </c>
      <c r="K204" t="s">
        <v>52</v>
      </c>
      <c r="L204" s="10">
        <v>42146</v>
      </c>
      <c r="M204">
        <v>0.89573630000000004</v>
      </c>
    </row>
    <row r="205" spans="1:13" x14ac:dyDescent="0.25">
      <c r="A205" t="s">
        <v>45</v>
      </c>
      <c r="B205" s="10">
        <v>41984</v>
      </c>
      <c r="C205">
        <v>0.21897649999999999</v>
      </c>
      <c r="E205" t="s">
        <v>49</v>
      </c>
      <c r="F205" t="s">
        <v>50</v>
      </c>
      <c r="G205" s="10">
        <v>42066</v>
      </c>
      <c r="H205">
        <v>1768.569</v>
      </c>
      <c r="K205" t="s">
        <v>52</v>
      </c>
      <c r="L205" s="10">
        <v>42198</v>
      </c>
      <c r="M205">
        <v>0.90505928000000002</v>
      </c>
    </row>
    <row r="206" spans="1:13" x14ac:dyDescent="0.25">
      <c r="A206" t="s">
        <v>45</v>
      </c>
      <c r="B206" s="10">
        <v>41985</v>
      </c>
      <c r="C206">
        <v>0.21868439000000001</v>
      </c>
      <c r="E206" t="s">
        <v>49</v>
      </c>
      <c r="F206" t="s">
        <v>50</v>
      </c>
      <c r="G206" s="10">
        <v>42067</v>
      </c>
      <c r="H206">
        <v>1760.9079999999999</v>
      </c>
      <c r="K206" t="s">
        <v>52</v>
      </c>
      <c r="L206" s="10">
        <v>42196</v>
      </c>
      <c r="M206">
        <v>0.89405453999999995</v>
      </c>
    </row>
    <row r="207" spans="1:13" x14ac:dyDescent="0.25">
      <c r="A207" t="s">
        <v>45</v>
      </c>
      <c r="B207" s="10">
        <v>41986</v>
      </c>
      <c r="C207">
        <v>0.21868439000000001</v>
      </c>
      <c r="E207" t="s">
        <v>49</v>
      </c>
      <c r="F207" t="s">
        <v>50</v>
      </c>
      <c r="G207" s="10">
        <v>42068</v>
      </c>
      <c r="H207">
        <v>1763.739</v>
      </c>
      <c r="K207" t="s">
        <v>52</v>
      </c>
      <c r="L207" s="10">
        <v>42108</v>
      </c>
      <c r="M207">
        <v>0.94661112999999997</v>
      </c>
    </row>
    <row r="208" spans="1:13" x14ac:dyDescent="0.25">
      <c r="A208" t="s">
        <v>45</v>
      </c>
      <c r="B208" s="10">
        <v>41987</v>
      </c>
      <c r="C208">
        <v>0.21868439000000001</v>
      </c>
      <c r="E208" t="s">
        <v>49</v>
      </c>
      <c r="F208" t="s">
        <v>50</v>
      </c>
      <c r="G208" s="10">
        <v>42069</v>
      </c>
      <c r="H208">
        <v>1741.9870000000001</v>
      </c>
      <c r="K208" t="s">
        <v>52</v>
      </c>
      <c r="L208" s="10">
        <v>42118</v>
      </c>
      <c r="M208">
        <v>0.92387288000000001</v>
      </c>
    </row>
    <row r="209" spans="1:13" x14ac:dyDescent="0.25">
      <c r="A209" t="s">
        <v>45</v>
      </c>
      <c r="B209" s="10">
        <v>41988</v>
      </c>
      <c r="C209">
        <v>0.21891419000000001</v>
      </c>
      <c r="E209" t="s">
        <v>49</v>
      </c>
      <c r="F209" t="s">
        <v>50</v>
      </c>
      <c r="G209" s="10">
        <v>42072</v>
      </c>
      <c r="H209">
        <v>1741.8420000000001</v>
      </c>
      <c r="K209" t="s">
        <v>52</v>
      </c>
      <c r="L209" s="10">
        <v>42157</v>
      </c>
      <c r="M209">
        <v>0.90670052000000001</v>
      </c>
    </row>
    <row r="210" spans="1:13" x14ac:dyDescent="0.25">
      <c r="A210" t="s">
        <v>45</v>
      </c>
      <c r="B210" s="10">
        <v>41989</v>
      </c>
      <c r="C210">
        <v>0.21758524000000001</v>
      </c>
      <c r="E210" t="s">
        <v>49</v>
      </c>
      <c r="F210" t="s">
        <v>50</v>
      </c>
      <c r="G210" s="10">
        <v>42073</v>
      </c>
      <c r="H210">
        <v>1712.548</v>
      </c>
      <c r="K210" t="s">
        <v>52</v>
      </c>
      <c r="L210" s="10">
        <v>42089</v>
      </c>
      <c r="M210">
        <v>0.91132780000000002</v>
      </c>
    </row>
    <row r="211" spans="1:13" x14ac:dyDescent="0.25">
      <c r="A211" t="s">
        <v>45</v>
      </c>
      <c r="B211" s="10">
        <v>41990</v>
      </c>
      <c r="C211">
        <v>0.21838829000000001</v>
      </c>
      <c r="E211" t="s">
        <v>49</v>
      </c>
      <c r="F211" t="s">
        <v>50</v>
      </c>
      <c r="G211" s="10">
        <v>42074</v>
      </c>
      <c r="H211">
        <v>1710.787</v>
      </c>
      <c r="K211" t="s">
        <v>52</v>
      </c>
      <c r="L211" s="10">
        <v>42166</v>
      </c>
      <c r="M211">
        <v>0.89031338999999998</v>
      </c>
    </row>
    <row r="212" spans="1:13" x14ac:dyDescent="0.25">
      <c r="A212" t="s">
        <v>45</v>
      </c>
      <c r="B212" s="10">
        <v>41991</v>
      </c>
      <c r="C212">
        <v>0.22163366000000001</v>
      </c>
      <c r="E212" t="s">
        <v>49</v>
      </c>
      <c r="F212" t="s">
        <v>50</v>
      </c>
      <c r="G212" s="10">
        <v>42075</v>
      </c>
      <c r="H212">
        <v>1728.6179999999999</v>
      </c>
      <c r="K212" t="s">
        <v>52</v>
      </c>
      <c r="L212" s="10">
        <v>42153</v>
      </c>
      <c r="M212">
        <v>0.91157703000000001</v>
      </c>
    </row>
    <row r="213" spans="1:13" x14ac:dyDescent="0.25">
      <c r="A213" t="s">
        <v>45</v>
      </c>
      <c r="B213" s="10">
        <v>41992</v>
      </c>
      <c r="C213">
        <v>0.22145206000000001</v>
      </c>
      <c r="E213" t="s">
        <v>49</v>
      </c>
      <c r="F213" t="s">
        <v>50</v>
      </c>
      <c r="G213" s="10">
        <v>42076</v>
      </c>
      <c r="H213">
        <v>1719.819</v>
      </c>
      <c r="K213" t="s">
        <v>52</v>
      </c>
      <c r="L213" s="10">
        <v>42171</v>
      </c>
      <c r="M213">
        <v>0.89166294999999995</v>
      </c>
    </row>
    <row r="214" spans="1:13" x14ac:dyDescent="0.25">
      <c r="A214" t="s">
        <v>45</v>
      </c>
      <c r="B214" s="10">
        <v>41993</v>
      </c>
      <c r="C214">
        <v>0.22145206000000001</v>
      </c>
      <c r="E214" t="s">
        <v>49</v>
      </c>
      <c r="F214" t="s">
        <v>50</v>
      </c>
      <c r="G214" s="10">
        <v>42079</v>
      </c>
      <c r="H214">
        <v>1740.09</v>
      </c>
      <c r="K214" t="s">
        <v>52</v>
      </c>
      <c r="L214" s="10">
        <v>42164</v>
      </c>
      <c r="M214">
        <v>0.88896790999999997</v>
      </c>
    </row>
    <row r="215" spans="1:13" x14ac:dyDescent="0.25">
      <c r="A215" t="s">
        <v>45</v>
      </c>
      <c r="B215" s="10">
        <v>41994</v>
      </c>
      <c r="C215">
        <v>0.22145206000000001</v>
      </c>
      <c r="E215" t="s">
        <v>49</v>
      </c>
      <c r="F215" t="s">
        <v>50</v>
      </c>
      <c r="G215" s="10">
        <v>42080</v>
      </c>
      <c r="H215">
        <v>1736.635</v>
      </c>
      <c r="K215" t="s">
        <v>52</v>
      </c>
      <c r="L215" s="10">
        <v>42174</v>
      </c>
      <c r="M215">
        <v>0.88503407000000001</v>
      </c>
    </row>
    <row r="216" spans="1:13" x14ac:dyDescent="0.25">
      <c r="A216" t="s">
        <v>45</v>
      </c>
      <c r="B216" s="10">
        <v>41995</v>
      </c>
      <c r="C216">
        <v>0.22204952</v>
      </c>
      <c r="E216" t="s">
        <v>49</v>
      </c>
      <c r="F216" t="s">
        <v>50</v>
      </c>
      <c r="G216" s="10">
        <v>42081</v>
      </c>
      <c r="H216">
        <v>1754.104</v>
      </c>
      <c r="K216" t="s">
        <v>52</v>
      </c>
      <c r="L216" s="10">
        <v>42197</v>
      </c>
      <c r="M216">
        <v>0.89405453999999995</v>
      </c>
    </row>
    <row r="217" spans="1:13" x14ac:dyDescent="0.25">
      <c r="A217" t="s">
        <v>45</v>
      </c>
      <c r="B217" s="10">
        <v>41996</v>
      </c>
      <c r="C217">
        <v>0.22338880999999999</v>
      </c>
      <c r="E217" t="s">
        <v>49</v>
      </c>
      <c r="F217" t="s">
        <v>50</v>
      </c>
      <c r="G217" s="10">
        <v>42082</v>
      </c>
      <c r="H217">
        <v>1751.31</v>
      </c>
      <c r="K217" t="s">
        <v>52</v>
      </c>
      <c r="L217" s="10">
        <v>42172</v>
      </c>
      <c r="M217">
        <v>0.88660342000000003</v>
      </c>
    </row>
    <row r="218" spans="1:13" x14ac:dyDescent="0.25">
      <c r="A218" t="s">
        <v>45</v>
      </c>
      <c r="B218" s="10">
        <v>41997</v>
      </c>
      <c r="C218">
        <v>0.22302511</v>
      </c>
      <c r="E218" t="s">
        <v>49</v>
      </c>
      <c r="F218" t="s">
        <v>50</v>
      </c>
      <c r="G218" s="10">
        <v>42083</v>
      </c>
      <c r="H218">
        <v>1774.5650000000001</v>
      </c>
      <c r="K218" t="s">
        <v>52</v>
      </c>
      <c r="L218" s="10">
        <v>42187</v>
      </c>
      <c r="M218">
        <v>0.9036689</v>
      </c>
    </row>
    <row r="219" spans="1:13" x14ac:dyDescent="0.25">
      <c r="A219" t="s">
        <v>45</v>
      </c>
      <c r="B219" s="10">
        <v>41998</v>
      </c>
      <c r="C219">
        <v>0.22302511</v>
      </c>
      <c r="E219" t="s">
        <v>49</v>
      </c>
      <c r="F219" t="s">
        <v>50</v>
      </c>
      <c r="G219" s="10">
        <v>42086</v>
      </c>
      <c r="H219">
        <v>1778.001</v>
      </c>
      <c r="K219" t="s">
        <v>52</v>
      </c>
      <c r="L219" s="10">
        <v>42185</v>
      </c>
      <c r="M219">
        <v>0.89373491999999999</v>
      </c>
    </row>
    <row r="220" spans="1:13" x14ac:dyDescent="0.25">
      <c r="A220" t="s">
        <v>45</v>
      </c>
      <c r="B220" s="10">
        <v>41999</v>
      </c>
      <c r="C220">
        <v>0.22302511</v>
      </c>
      <c r="E220" t="s">
        <v>49</v>
      </c>
      <c r="F220" t="s">
        <v>50</v>
      </c>
      <c r="G220" s="10">
        <v>42087</v>
      </c>
      <c r="H220">
        <v>1772.41</v>
      </c>
      <c r="K220" t="s">
        <v>52</v>
      </c>
      <c r="L220" s="10">
        <v>42193</v>
      </c>
      <c r="M220">
        <v>0.90711176000000004</v>
      </c>
    </row>
    <row r="221" spans="1:13" x14ac:dyDescent="0.25">
      <c r="A221" t="s">
        <v>45</v>
      </c>
      <c r="B221" s="10">
        <v>42000</v>
      </c>
      <c r="C221">
        <v>0.22302511</v>
      </c>
      <c r="E221" t="s">
        <v>49</v>
      </c>
      <c r="F221" t="s">
        <v>50</v>
      </c>
      <c r="G221" s="10">
        <v>42088</v>
      </c>
      <c r="H221">
        <v>1756.4770000000001</v>
      </c>
      <c r="K221" t="s">
        <v>52</v>
      </c>
      <c r="L221" s="10">
        <v>42220</v>
      </c>
      <c r="M221">
        <v>0.91132780000000002</v>
      </c>
    </row>
    <row r="222" spans="1:13" x14ac:dyDescent="0.25">
      <c r="A222" t="s">
        <v>45</v>
      </c>
      <c r="B222" s="10">
        <v>42001</v>
      </c>
      <c r="C222">
        <v>0.22302511</v>
      </c>
      <c r="E222" t="s">
        <v>49</v>
      </c>
      <c r="F222" t="s">
        <v>50</v>
      </c>
      <c r="G222" s="10">
        <v>42089</v>
      </c>
      <c r="H222">
        <v>1744.9010000000001</v>
      </c>
      <c r="K222" t="s">
        <v>52</v>
      </c>
      <c r="L222" s="10">
        <v>42199</v>
      </c>
      <c r="M222">
        <v>0.90653613</v>
      </c>
    </row>
    <row r="223" spans="1:13" x14ac:dyDescent="0.25">
      <c r="A223" t="s">
        <v>45</v>
      </c>
      <c r="B223" s="10">
        <v>42002</v>
      </c>
      <c r="C223">
        <v>0.22294803999999999</v>
      </c>
      <c r="E223" t="s">
        <v>49</v>
      </c>
      <c r="F223" t="s">
        <v>50</v>
      </c>
      <c r="G223" s="10">
        <v>42090</v>
      </c>
      <c r="H223">
        <v>1744.819</v>
      </c>
      <c r="K223" t="s">
        <v>52</v>
      </c>
      <c r="L223" s="10">
        <v>41969</v>
      </c>
      <c r="M223">
        <v>0.80160321000000001</v>
      </c>
    </row>
    <row r="224" spans="1:13" x14ac:dyDescent="0.25">
      <c r="A224" t="s">
        <v>45</v>
      </c>
      <c r="B224" s="10">
        <v>42003</v>
      </c>
      <c r="C224">
        <v>0.22384385000000001</v>
      </c>
      <c r="E224" t="s">
        <v>49</v>
      </c>
      <c r="F224" t="s">
        <v>50</v>
      </c>
      <c r="G224" s="10">
        <v>42093</v>
      </c>
      <c r="H224">
        <v>1757.306</v>
      </c>
      <c r="K224" t="s">
        <v>52</v>
      </c>
      <c r="L224" s="10">
        <v>41990</v>
      </c>
      <c r="M224">
        <v>0.80334190000000005</v>
      </c>
    </row>
    <row r="225" spans="1:13" x14ac:dyDescent="0.25">
      <c r="A225" t="s">
        <v>45</v>
      </c>
      <c r="B225" s="10">
        <v>42004</v>
      </c>
      <c r="C225">
        <v>0.2242429</v>
      </c>
      <c r="E225" t="s">
        <v>49</v>
      </c>
      <c r="F225" t="s">
        <v>50</v>
      </c>
      <c r="G225" s="10">
        <v>42094</v>
      </c>
      <c r="H225">
        <v>1740.8140000000001</v>
      </c>
      <c r="K225" t="s">
        <v>52</v>
      </c>
      <c r="L225" s="10">
        <v>41998</v>
      </c>
      <c r="M225">
        <v>0.81839757999999996</v>
      </c>
    </row>
    <row r="226" spans="1:13" x14ac:dyDescent="0.25">
      <c r="A226" t="s">
        <v>45</v>
      </c>
      <c r="B226" s="10">
        <v>42005</v>
      </c>
      <c r="C226">
        <v>0.2242429</v>
      </c>
      <c r="E226" t="s">
        <v>49</v>
      </c>
      <c r="F226" t="s">
        <v>50</v>
      </c>
      <c r="G226" s="10">
        <v>42095</v>
      </c>
      <c r="H226">
        <v>1738.15</v>
      </c>
      <c r="K226" t="s">
        <v>52</v>
      </c>
      <c r="L226" s="10">
        <v>42003</v>
      </c>
      <c r="M226">
        <v>0.82236841999999999</v>
      </c>
    </row>
    <row r="227" spans="1:13" x14ac:dyDescent="0.25">
      <c r="A227" t="s">
        <v>45</v>
      </c>
      <c r="B227" s="10">
        <v>42006</v>
      </c>
      <c r="C227">
        <v>0.22628274000000001</v>
      </c>
      <c r="E227" t="s">
        <v>49</v>
      </c>
      <c r="F227" t="s">
        <v>50</v>
      </c>
      <c r="G227" s="10">
        <v>42096</v>
      </c>
      <c r="H227">
        <v>1749.3440000000001</v>
      </c>
      <c r="K227" t="s">
        <v>52</v>
      </c>
      <c r="L227" s="10">
        <v>42014</v>
      </c>
      <c r="M227">
        <v>0.84652501000000002</v>
      </c>
    </row>
    <row r="228" spans="1:13" x14ac:dyDescent="0.25">
      <c r="A228" t="s">
        <v>45</v>
      </c>
      <c r="B228" s="10">
        <v>42007</v>
      </c>
      <c r="C228">
        <v>0.22628274000000001</v>
      </c>
      <c r="E228" t="s">
        <v>49</v>
      </c>
      <c r="F228" t="s">
        <v>50</v>
      </c>
      <c r="G228" s="10">
        <v>42097</v>
      </c>
      <c r="H228">
        <v>1750.258</v>
      </c>
      <c r="K228" t="s">
        <v>52</v>
      </c>
      <c r="L228" s="10">
        <v>42015</v>
      </c>
      <c r="M228">
        <v>0.84652501000000002</v>
      </c>
    </row>
    <row r="229" spans="1:13" x14ac:dyDescent="0.25">
      <c r="A229" t="s">
        <v>45</v>
      </c>
      <c r="B229" s="10">
        <v>42008</v>
      </c>
      <c r="C229">
        <v>0.22628274000000001</v>
      </c>
      <c r="E229" t="s">
        <v>49</v>
      </c>
      <c r="F229" t="s">
        <v>50</v>
      </c>
      <c r="G229" s="10">
        <v>42100</v>
      </c>
      <c r="H229">
        <v>1764.489</v>
      </c>
      <c r="K229" t="s">
        <v>52</v>
      </c>
      <c r="L229" s="10">
        <v>42027</v>
      </c>
      <c r="M229">
        <v>0.89301660999999999</v>
      </c>
    </row>
    <row r="230" spans="1:13" x14ac:dyDescent="0.25">
      <c r="A230" t="s">
        <v>45</v>
      </c>
      <c r="B230" s="10">
        <v>42009</v>
      </c>
      <c r="C230">
        <v>0.22833396</v>
      </c>
      <c r="E230" t="s">
        <v>49</v>
      </c>
      <c r="F230" t="s">
        <v>50</v>
      </c>
      <c r="G230" s="10">
        <v>42101</v>
      </c>
      <c r="H230">
        <v>1764.242</v>
      </c>
      <c r="K230" t="s">
        <v>52</v>
      </c>
      <c r="L230" s="10">
        <v>41999</v>
      </c>
      <c r="M230">
        <v>0.81839757999999996</v>
      </c>
    </row>
    <row r="231" spans="1:13" x14ac:dyDescent="0.25">
      <c r="A231" t="s">
        <v>45</v>
      </c>
      <c r="B231" s="10">
        <v>42010</v>
      </c>
      <c r="C231">
        <v>0.22879368999999999</v>
      </c>
      <c r="E231" t="s">
        <v>49</v>
      </c>
      <c r="F231" t="s">
        <v>50</v>
      </c>
      <c r="G231" s="10">
        <v>42102</v>
      </c>
      <c r="H231">
        <v>1766.442</v>
      </c>
      <c r="K231" t="s">
        <v>52</v>
      </c>
      <c r="L231" s="10">
        <v>42016</v>
      </c>
      <c r="M231">
        <v>0.84717045000000002</v>
      </c>
    </row>
    <row r="232" spans="1:13" x14ac:dyDescent="0.25">
      <c r="A232" t="s">
        <v>45</v>
      </c>
      <c r="B232" s="10">
        <v>42011</v>
      </c>
      <c r="C232">
        <v>0.23003312000000001</v>
      </c>
      <c r="E232" t="s">
        <v>49</v>
      </c>
      <c r="F232" t="s">
        <v>50</v>
      </c>
      <c r="G232" s="10">
        <v>42103</v>
      </c>
      <c r="H232">
        <v>1771.855</v>
      </c>
      <c r="K232" t="s">
        <v>52</v>
      </c>
      <c r="L232" s="10">
        <v>42069</v>
      </c>
      <c r="M232">
        <v>0.91215908000000001</v>
      </c>
    </row>
    <row r="233" spans="1:13" x14ac:dyDescent="0.25">
      <c r="A233" t="s">
        <v>45</v>
      </c>
      <c r="B233" s="10">
        <v>42012</v>
      </c>
      <c r="C233">
        <v>0.23121386999999999</v>
      </c>
      <c r="E233" t="s">
        <v>49</v>
      </c>
      <c r="F233" t="s">
        <v>50</v>
      </c>
      <c r="G233" s="10">
        <v>42104</v>
      </c>
      <c r="H233">
        <v>1779.4680000000001</v>
      </c>
      <c r="K233" t="s">
        <v>52</v>
      </c>
      <c r="L233" s="10">
        <v>42173</v>
      </c>
      <c r="M233">
        <v>0.87688529999999998</v>
      </c>
    </row>
    <row r="234" spans="1:13" x14ac:dyDescent="0.25">
      <c r="A234" t="s">
        <v>45</v>
      </c>
      <c r="B234" s="10">
        <v>42013</v>
      </c>
      <c r="C234">
        <v>0.23136901000000001</v>
      </c>
      <c r="E234" t="s">
        <v>49</v>
      </c>
      <c r="F234" t="s">
        <v>50</v>
      </c>
      <c r="G234" s="10">
        <v>42107</v>
      </c>
      <c r="H234">
        <v>1772.079</v>
      </c>
      <c r="K234" t="s">
        <v>52</v>
      </c>
      <c r="L234" s="10">
        <v>42054</v>
      </c>
      <c r="M234">
        <v>0.87819442999999997</v>
      </c>
    </row>
    <row r="235" spans="1:13" x14ac:dyDescent="0.25">
      <c r="A235" t="s">
        <v>45</v>
      </c>
      <c r="B235" s="10">
        <v>42014</v>
      </c>
      <c r="C235">
        <v>0.23136901000000001</v>
      </c>
      <c r="E235" t="s">
        <v>49</v>
      </c>
      <c r="F235" t="s">
        <v>50</v>
      </c>
      <c r="G235" s="10">
        <v>42108</v>
      </c>
      <c r="H235">
        <v>1779.848</v>
      </c>
      <c r="K235" t="s">
        <v>52</v>
      </c>
      <c r="L235" s="10">
        <v>42110</v>
      </c>
      <c r="M235">
        <v>0.93361963999999997</v>
      </c>
    </row>
    <row r="236" spans="1:13" x14ac:dyDescent="0.25">
      <c r="A236" t="s">
        <v>45</v>
      </c>
      <c r="B236" s="10">
        <v>42015</v>
      </c>
      <c r="C236">
        <v>0.23136901000000001</v>
      </c>
      <c r="E236" t="s">
        <v>49</v>
      </c>
      <c r="F236" t="s">
        <v>50</v>
      </c>
      <c r="G236" s="10">
        <v>42109</v>
      </c>
      <c r="H236">
        <v>1783.787</v>
      </c>
      <c r="K236" t="s">
        <v>52</v>
      </c>
      <c r="L236" s="10">
        <v>42138</v>
      </c>
      <c r="M236">
        <v>0.87573343000000003</v>
      </c>
    </row>
    <row r="237" spans="1:13" x14ac:dyDescent="0.25">
      <c r="A237" t="s">
        <v>45</v>
      </c>
      <c r="B237" s="10">
        <v>42016</v>
      </c>
      <c r="C237">
        <v>0.23036166999999999</v>
      </c>
      <c r="E237" t="s">
        <v>49</v>
      </c>
      <c r="F237" t="s">
        <v>50</v>
      </c>
      <c r="G237" s="10">
        <v>42110</v>
      </c>
      <c r="H237">
        <v>1786.58</v>
      </c>
      <c r="K237" t="s">
        <v>52</v>
      </c>
      <c r="L237" s="10">
        <v>42032</v>
      </c>
      <c r="M237">
        <v>0.88152326999999997</v>
      </c>
    </row>
    <row r="238" spans="1:13" x14ac:dyDescent="0.25">
      <c r="A238" t="s">
        <v>45</v>
      </c>
      <c r="B238" s="10">
        <v>42017</v>
      </c>
      <c r="C238">
        <v>0.231262</v>
      </c>
      <c r="E238" t="s">
        <v>49</v>
      </c>
      <c r="F238" t="s">
        <v>50</v>
      </c>
      <c r="G238" s="10">
        <v>42111</v>
      </c>
      <c r="H238">
        <v>1769.0060000000001</v>
      </c>
      <c r="K238" t="s">
        <v>52</v>
      </c>
      <c r="L238" s="10">
        <v>42200</v>
      </c>
      <c r="M238">
        <v>0.90834771999999997</v>
      </c>
    </row>
    <row r="239" spans="1:13" x14ac:dyDescent="0.25">
      <c r="A239" t="s">
        <v>45</v>
      </c>
      <c r="B239" s="10">
        <v>42018</v>
      </c>
      <c r="C239">
        <v>0.23043864</v>
      </c>
      <c r="E239" t="s">
        <v>49</v>
      </c>
      <c r="F239" t="s">
        <v>50</v>
      </c>
      <c r="G239" s="10">
        <v>42114</v>
      </c>
      <c r="H239">
        <v>1779.1210000000001</v>
      </c>
      <c r="K239" t="s">
        <v>52</v>
      </c>
      <c r="L239" s="10">
        <v>41970</v>
      </c>
      <c r="M239">
        <v>0.80128204999999997</v>
      </c>
    </row>
    <row r="240" spans="1:13" x14ac:dyDescent="0.25">
      <c r="A240" t="s">
        <v>45</v>
      </c>
      <c r="B240" s="10">
        <v>42019</v>
      </c>
      <c r="C240">
        <v>0.23263387999999999</v>
      </c>
      <c r="E240" t="s">
        <v>49</v>
      </c>
      <c r="F240" t="s">
        <v>50</v>
      </c>
      <c r="G240" s="10">
        <v>42115</v>
      </c>
      <c r="H240">
        <v>1781.952</v>
      </c>
      <c r="K240" t="s">
        <v>52</v>
      </c>
      <c r="L240" s="10">
        <v>42145</v>
      </c>
      <c r="M240">
        <v>0.89823048999999999</v>
      </c>
    </row>
    <row r="241" spans="1:13" x14ac:dyDescent="0.25">
      <c r="A241" t="s">
        <v>45</v>
      </c>
      <c r="B241" s="10">
        <v>42020</v>
      </c>
      <c r="C241">
        <v>0.23499276999999999</v>
      </c>
      <c r="E241" t="s">
        <v>49</v>
      </c>
      <c r="F241" t="s">
        <v>50</v>
      </c>
      <c r="G241" s="10">
        <v>42116</v>
      </c>
      <c r="H241">
        <v>1786.771</v>
      </c>
      <c r="K241" t="s">
        <v>52</v>
      </c>
      <c r="L241" s="10">
        <v>42007</v>
      </c>
      <c r="M241">
        <v>0.83035787999999999</v>
      </c>
    </row>
    <row r="242" spans="1:13" x14ac:dyDescent="0.25">
      <c r="A242" t="s">
        <v>45</v>
      </c>
      <c r="B242" s="10">
        <v>42021</v>
      </c>
      <c r="C242">
        <v>0.23499276999999999</v>
      </c>
      <c r="E242" t="s">
        <v>49</v>
      </c>
      <c r="F242" t="s">
        <v>50</v>
      </c>
      <c r="G242" s="10">
        <v>42117</v>
      </c>
      <c r="H242">
        <v>1792.3050000000001</v>
      </c>
      <c r="K242" t="s">
        <v>52</v>
      </c>
      <c r="L242" s="10">
        <v>42009</v>
      </c>
      <c r="M242">
        <v>0.83927821999999996</v>
      </c>
    </row>
    <row r="243" spans="1:13" x14ac:dyDescent="0.25">
      <c r="A243" t="s">
        <v>45</v>
      </c>
      <c r="B243" s="10">
        <v>42022</v>
      </c>
      <c r="C243">
        <v>0.23499276999999999</v>
      </c>
      <c r="E243" t="s">
        <v>49</v>
      </c>
      <c r="F243" t="s">
        <v>50</v>
      </c>
      <c r="G243" s="10">
        <v>42118</v>
      </c>
      <c r="H243">
        <v>1799.8630000000001</v>
      </c>
      <c r="K243" t="s">
        <v>52</v>
      </c>
      <c r="L243" s="10">
        <v>42081</v>
      </c>
      <c r="M243">
        <v>0.94410875999999999</v>
      </c>
    </row>
    <row r="244" spans="1:13" x14ac:dyDescent="0.25">
      <c r="A244" t="s">
        <v>45</v>
      </c>
      <c r="B244" s="10">
        <v>42023</v>
      </c>
      <c r="C244">
        <v>0.23438965</v>
      </c>
      <c r="E244" t="s">
        <v>49</v>
      </c>
      <c r="F244" t="s">
        <v>50</v>
      </c>
      <c r="G244" s="10">
        <v>42121</v>
      </c>
      <c r="H244">
        <v>1801.567</v>
      </c>
      <c r="K244" t="s">
        <v>52</v>
      </c>
      <c r="L244" s="10">
        <v>42160</v>
      </c>
      <c r="M244">
        <v>0.89142449999999995</v>
      </c>
    </row>
    <row r="245" spans="1:13" x14ac:dyDescent="0.25">
      <c r="A245" t="s">
        <v>45</v>
      </c>
      <c r="B245" s="10">
        <v>42024</v>
      </c>
      <c r="C245">
        <v>0.23474454</v>
      </c>
      <c r="E245" t="s">
        <v>49</v>
      </c>
      <c r="F245" t="s">
        <v>50</v>
      </c>
      <c r="G245" s="10">
        <v>42122</v>
      </c>
      <c r="H245">
        <v>1803.3869999999999</v>
      </c>
      <c r="K245" t="s">
        <v>52</v>
      </c>
      <c r="L245" s="10">
        <v>42100</v>
      </c>
      <c r="M245">
        <v>0.92336103000000003</v>
      </c>
    </row>
    <row r="246" spans="1:13" x14ac:dyDescent="0.25">
      <c r="A246" t="s">
        <v>45</v>
      </c>
      <c r="B246" s="10">
        <v>42025</v>
      </c>
      <c r="C246">
        <v>0.23457109000000001</v>
      </c>
      <c r="E246" t="s">
        <v>49</v>
      </c>
      <c r="F246" t="s">
        <v>50</v>
      </c>
      <c r="G246" s="10">
        <v>42123</v>
      </c>
      <c r="H246">
        <v>1795.875</v>
      </c>
      <c r="K246" t="s">
        <v>52</v>
      </c>
      <c r="L246" s="10">
        <v>42098</v>
      </c>
      <c r="M246">
        <v>0.92336103000000003</v>
      </c>
    </row>
    <row r="247" spans="1:13" x14ac:dyDescent="0.25">
      <c r="A247" t="s">
        <v>45</v>
      </c>
      <c r="B247" s="10">
        <v>42026</v>
      </c>
      <c r="C247">
        <v>0.23450783</v>
      </c>
      <c r="E247" t="s">
        <v>49</v>
      </c>
      <c r="F247" t="s">
        <v>50</v>
      </c>
      <c r="G247" s="10">
        <v>42124</v>
      </c>
      <c r="H247">
        <v>1778.4</v>
      </c>
      <c r="K247" t="s">
        <v>52</v>
      </c>
      <c r="L247" s="10">
        <v>42099</v>
      </c>
      <c r="M247">
        <v>0.92336103000000003</v>
      </c>
    </row>
    <row r="248" spans="1:13" x14ac:dyDescent="0.25">
      <c r="A248" t="s">
        <v>45</v>
      </c>
      <c r="B248" s="10">
        <v>42027</v>
      </c>
      <c r="C248">
        <v>0.24266249000000001</v>
      </c>
      <c r="E248" t="s">
        <v>49</v>
      </c>
      <c r="F248" t="s">
        <v>50</v>
      </c>
      <c r="G248" s="10">
        <v>42125</v>
      </c>
      <c r="H248">
        <v>1787.4010000000001</v>
      </c>
      <c r="K248" t="s">
        <v>52</v>
      </c>
      <c r="L248" s="10">
        <v>42008</v>
      </c>
      <c r="M248">
        <v>0.83035787999999999</v>
      </c>
    </row>
    <row r="249" spans="1:13" x14ac:dyDescent="0.25">
      <c r="A249" t="s">
        <v>45</v>
      </c>
      <c r="B249" s="10">
        <v>42028</v>
      </c>
      <c r="C249">
        <v>0.24266249000000001</v>
      </c>
      <c r="E249" t="s">
        <v>49</v>
      </c>
      <c r="F249" t="s">
        <v>50</v>
      </c>
      <c r="G249" s="10">
        <v>42128</v>
      </c>
      <c r="H249">
        <v>1790.829</v>
      </c>
      <c r="K249" t="s">
        <v>52</v>
      </c>
      <c r="L249" s="10">
        <v>42202</v>
      </c>
      <c r="M249">
        <v>0.91835798000000002</v>
      </c>
    </row>
    <row r="250" spans="1:13" x14ac:dyDescent="0.25">
      <c r="A250" t="s">
        <v>45</v>
      </c>
      <c r="B250" s="10">
        <v>42029</v>
      </c>
      <c r="C250">
        <v>0.24266249000000001</v>
      </c>
      <c r="E250" t="s">
        <v>49</v>
      </c>
      <c r="F250" t="s">
        <v>50</v>
      </c>
      <c r="G250" s="10">
        <v>42129</v>
      </c>
      <c r="H250">
        <v>1773.415</v>
      </c>
      <c r="K250" t="s">
        <v>52</v>
      </c>
      <c r="L250" s="10">
        <v>42010</v>
      </c>
      <c r="M250">
        <v>0.83934867000000002</v>
      </c>
    </row>
    <row r="251" spans="1:13" x14ac:dyDescent="0.25">
      <c r="A251" t="s">
        <v>45</v>
      </c>
      <c r="B251" s="10">
        <v>42030</v>
      </c>
      <c r="C251">
        <v>0.24164804000000001</v>
      </c>
      <c r="E251" t="s">
        <v>49</v>
      </c>
      <c r="F251" t="s">
        <v>50</v>
      </c>
      <c r="G251" s="10">
        <v>42130</v>
      </c>
      <c r="H251">
        <v>1772.8240000000001</v>
      </c>
      <c r="K251" t="s">
        <v>52</v>
      </c>
      <c r="L251" s="10">
        <v>42214</v>
      </c>
      <c r="M251">
        <v>0.90661831000000004</v>
      </c>
    </row>
    <row r="252" spans="1:13" x14ac:dyDescent="0.25">
      <c r="A252" t="s">
        <v>45</v>
      </c>
      <c r="B252" s="10">
        <v>42031</v>
      </c>
      <c r="C252">
        <v>0.24024023999999999</v>
      </c>
      <c r="E252" t="s">
        <v>49</v>
      </c>
      <c r="F252" t="s">
        <v>50</v>
      </c>
      <c r="G252" s="10">
        <v>42131</v>
      </c>
      <c r="H252">
        <v>1769.2460000000001</v>
      </c>
      <c r="K252" t="s">
        <v>52</v>
      </c>
      <c r="L252" s="10">
        <v>41986</v>
      </c>
      <c r="M252">
        <v>0.80321284999999998</v>
      </c>
    </row>
    <row r="253" spans="1:13" x14ac:dyDescent="0.25">
      <c r="A253" t="s">
        <v>45</v>
      </c>
      <c r="B253" s="10">
        <v>42032</v>
      </c>
      <c r="C253">
        <v>0.23998655999999999</v>
      </c>
      <c r="E253" t="s">
        <v>49</v>
      </c>
      <c r="F253" t="s">
        <v>50</v>
      </c>
      <c r="G253" s="10">
        <v>42132</v>
      </c>
      <c r="H253">
        <v>1794.7</v>
      </c>
      <c r="K253" t="s">
        <v>52</v>
      </c>
      <c r="L253" s="10">
        <v>41987</v>
      </c>
      <c r="M253">
        <v>0.80321284999999998</v>
      </c>
    </row>
    <row r="254" spans="1:13" x14ac:dyDescent="0.25">
      <c r="A254" t="s">
        <v>45</v>
      </c>
      <c r="B254" s="10">
        <v>42033</v>
      </c>
      <c r="C254">
        <v>0.24073762000000001</v>
      </c>
      <c r="E254" t="s">
        <v>49</v>
      </c>
      <c r="F254" t="s">
        <v>50</v>
      </c>
      <c r="G254" s="10">
        <v>42135</v>
      </c>
      <c r="H254">
        <v>1789.09</v>
      </c>
      <c r="K254" t="s">
        <v>52</v>
      </c>
      <c r="L254" s="10">
        <v>42123</v>
      </c>
      <c r="M254">
        <v>0.90892565000000003</v>
      </c>
    </row>
    <row r="255" spans="1:13" x14ac:dyDescent="0.25">
      <c r="A255" t="s">
        <v>45</v>
      </c>
      <c r="B255" s="10">
        <v>42034</v>
      </c>
      <c r="C255">
        <v>0.24030662999999999</v>
      </c>
      <c r="E255" t="s">
        <v>49</v>
      </c>
      <c r="F255" t="s">
        <v>50</v>
      </c>
      <c r="G255" s="10">
        <v>42136</v>
      </c>
      <c r="H255">
        <v>1784.912</v>
      </c>
      <c r="K255" t="s">
        <v>52</v>
      </c>
      <c r="L255" s="10">
        <v>42094</v>
      </c>
      <c r="M255">
        <v>0.92945440999999995</v>
      </c>
    </row>
    <row r="256" spans="1:13" x14ac:dyDescent="0.25">
      <c r="A256" t="s">
        <v>45</v>
      </c>
      <c r="B256" s="10">
        <v>42035</v>
      </c>
      <c r="C256">
        <v>0.24030662999999999</v>
      </c>
      <c r="E256" t="s">
        <v>49</v>
      </c>
      <c r="F256" t="s">
        <v>50</v>
      </c>
      <c r="G256" s="10">
        <v>42137</v>
      </c>
      <c r="H256">
        <v>1789.9659999999999</v>
      </c>
      <c r="K256" t="s">
        <v>52</v>
      </c>
      <c r="L256" s="10">
        <v>42216</v>
      </c>
      <c r="M256">
        <v>0.91182638999999999</v>
      </c>
    </row>
    <row r="257" spans="1:13" x14ac:dyDescent="0.25">
      <c r="A257" t="s">
        <v>45</v>
      </c>
      <c r="B257" s="10">
        <v>42036</v>
      </c>
      <c r="C257">
        <v>0.24030662999999999</v>
      </c>
      <c r="E257" t="s">
        <v>49</v>
      </c>
      <c r="F257" t="s">
        <v>50</v>
      </c>
      <c r="G257" s="10">
        <v>42138</v>
      </c>
      <c r="H257">
        <v>1803.415</v>
      </c>
      <c r="K257" t="s">
        <v>52</v>
      </c>
      <c r="L257" s="10">
        <v>42025</v>
      </c>
      <c r="M257">
        <v>0.86258948999999996</v>
      </c>
    </row>
    <row r="258" spans="1:13" x14ac:dyDescent="0.25">
      <c r="A258" t="s">
        <v>45</v>
      </c>
      <c r="B258" s="10">
        <v>42037</v>
      </c>
      <c r="C258">
        <v>0.24054074</v>
      </c>
      <c r="E258" t="s">
        <v>49</v>
      </c>
      <c r="F258" t="s">
        <v>50</v>
      </c>
      <c r="G258" s="10">
        <v>42139</v>
      </c>
      <c r="H258">
        <v>1807.0609999999999</v>
      </c>
      <c r="K258" t="s">
        <v>52</v>
      </c>
      <c r="L258" s="10">
        <v>41988</v>
      </c>
      <c r="M258">
        <v>0.80476420000000004</v>
      </c>
    </row>
    <row r="259" spans="1:13" x14ac:dyDescent="0.25">
      <c r="A259" t="s">
        <v>45</v>
      </c>
      <c r="B259" s="10">
        <v>42038</v>
      </c>
      <c r="C259">
        <v>0.23848419000000001</v>
      </c>
      <c r="E259" t="s">
        <v>49</v>
      </c>
      <c r="F259" t="s">
        <v>50</v>
      </c>
      <c r="G259" s="10">
        <v>42142</v>
      </c>
      <c r="H259">
        <v>1808.7280000000001</v>
      </c>
      <c r="K259" t="s">
        <v>52</v>
      </c>
      <c r="L259" s="10">
        <v>42044</v>
      </c>
      <c r="M259">
        <v>0.88691796000000001</v>
      </c>
    </row>
    <row r="260" spans="1:13" x14ac:dyDescent="0.25">
      <c r="A260" t="s">
        <v>45</v>
      </c>
      <c r="B260" s="10">
        <v>42039</v>
      </c>
      <c r="C260">
        <v>0.23808957</v>
      </c>
      <c r="E260" t="s">
        <v>49</v>
      </c>
      <c r="F260" t="s">
        <v>50</v>
      </c>
      <c r="G260" s="10">
        <v>42143</v>
      </c>
      <c r="H260">
        <v>1803.7170000000001</v>
      </c>
      <c r="K260" t="s">
        <v>52</v>
      </c>
      <c r="L260" s="10">
        <v>42042</v>
      </c>
      <c r="M260">
        <v>0.87359133</v>
      </c>
    </row>
    <row r="261" spans="1:13" x14ac:dyDescent="0.25">
      <c r="A261" t="s">
        <v>45</v>
      </c>
      <c r="B261" s="10">
        <v>42040</v>
      </c>
      <c r="C261">
        <v>0.23808957</v>
      </c>
      <c r="E261" t="s">
        <v>49</v>
      </c>
      <c r="F261" t="s">
        <v>50</v>
      </c>
      <c r="G261" s="10">
        <v>42144</v>
      </c>
      <c r="H261">
        <v>1803.951</v>
      </c>
      <c r="K261" t="s">
        <v>52</v>
      </c>
      <c r="L261" s="10">
        <v>42043</v>
      </c>
      <c r="M261">
        <v>0.87359133</v>
      </c>
    </row>
    <row r="262" spans="1:13" x14ac:dyDescent="0.25">
      <c r="A262" t="s">
        <v>45</v>
      </c>
      <c r="B262" s="10">
        <v>42041</v>
      </c>
      <c r="C262">
        <v>0.23935184000000001</v>
      </c>
      <c r="E262" t="s">
        <v>49</v>
      </c>
      <c r="F262" t="s">
        <v>50</v>
      </c>
      <c r="G262" s="10">
        <v>42145</v>
      </c>
      <c r="H262">
        <v>1810.8409999999999</v>
      </c>
      <c r="K262" t="s">
        <v>52</v>
      </c>
      <c r="L262" s="10">
        <v>41979</v>
      </c>
      <c r="M262">
        <v>0.80893059</v>
      </c>
    </row>
    <row r="263" spans="1:13" x14ac:dyDescent="0.25">
      <c r="A263" t="s">
        <v>45</v>
      </c>
      <c r="B263" s="10">
        <v>42042</v>
      </c>
      <c r="C263">
        <v>0.23935184000000001</v>
      </c>
      <c r="E263" t="s">
        <v>49</v>
      </c>
      <c r="F263" t="s">
        <v>50</v>
      </c>
      <c r="G263" s="10">
        <v>42146</v>
      </c>
      <c r="H263">
        <v>1803.5039999999999</v>
      </c>
      <c r="K263" t="s">
        <v>52</v>
      </c>
      <c r="L263" s="10">
        <v>41980</v>
      </c>
      <c r="M263">
        <v>0.80893059</v>
      </c>
    </row>
    <row r="264" spans="1:13" x14ac:dyDescent="0.25">
      <c r="A264" t="s">
        <v>45</v>
      </c>
      <c r="B264" s="10">
        <v>42043</v>
      </c>
      <c r="C264">
        <v>0.23935184000000001</v>
      </c>
      <c r="E264" t="s">
        <v>49</v>
      </c>
      <c r="F264" t="s">
        <v>50</v>
      </c>
      <c r="G264" s="10">
        <v>42149</v>
      </c>
      <c r="H264">
        <v>1803.819</v>
      </c>
      <c r="K264" t="s">
        <v>52</v>
      </c>
      <c r="L264" s="10">
        <v>42002</v>
      </c>
      <c r="M264">
        <v>0.81987374000000002</v>
      </c>
    </row>
    <row r="265" spans="1:13" x14ac:dyDescent="0.25">
      <c r="A265" t="s">
        <v>45</v>
      </c>
      <c r="B265" s="10">
        <v>42044</v>
      </c>
      <c r="C265">
        <v>0.24117596999999999</v>
      </c>
      <c r="E265" t="s">
        <v>49</v>
      </c>
      <c r="F265" t="s">
        <v>50</v>
      </c>
      <c r="G265" s="10">
        <v>42150</v>
      </c>
      <c r="H265">
        <v>1781.1389999999999</v>
      </c>
      <c r="K265" t="s">
        <v>52</v>
      </c>
      <c r="L265" s="10">
        <v>42001</v>
      </c>
      <c r="M265">
        <v>0.81839757999999996</v>
      </c>
    </row>
    <row r="266" spans="1:13" x14ac:dyDescent="0.25">
      <c r="A266" t="s">
        <v>45</v>
      </c>
      <c r="B266" s="10">
        <v>42045</v>
      </c>
      <c r="C266">
        <v>0.24066809</v>
      </c>
      <c r="E266" t="s">
        <v>49</v>
      </c>
      <c r="F266" t="s">
        <v>50</v>
      </c>
      <c r="G266" s="10">
        <v>42151</v>
      </c>
      <c r="H266">
        <v>1793.604</v>
      </c>
      <c r="K266" t="s">
        <v>52</v>
      </c>
      <c r="L266" s="10">
        <v>42000</v>
      </c>
      <c r="M266">
        <v>0.81839757999999996</v>
      </c>
    </row>
    <row r="267" spans="1:13" x14ac:dyDescent="0.25">
      <c r="A267" t="s">
        <v>45</v>
      </c>
      <c r="B267" s="10">
        <v>42046</v>
      </c>
      <c r="C267">
        <v>0.24064493000000001</v>
      </c>
      <c r="E267" t="s">
        <v>49</v>
      </c>
      <c r="F267" t="s">
        <v>50</v>
      </c>
      <c r="G267" s="10">
        <v>42152</v>
      </c>
      <c r="H267">
        <v>1791.345</v>
      </c>
      <c r="K267" t="s">
        <v>52</v>
      </c>
      <c r="L267" s="10">
        <v>41971</v>
      </c>
      <c r="M267">
        <v>0.80108948000000002</v>
      </c>
    </row>
    <row r="268" spans="1:13" x14ac:dyDescent="0.25">
      <c r="A268" t="s">
        <v>45</v>
      </c>
      <c r="B268" s="10">
        <v>42047</v>
      </c>
      <c r="C268">
        <v>0.23954391</v>
      </c>
      <c r="E268" t="s">
        <v>49</v>
      </c>
      <c r="F268" t="s">
        <v>50</v>
      </c>
      <c r="G268" s="10">
        <v>42153</v>
      </c>
      <c r="H268">
        <v>1779.307</v>
      </c>
      <c r="K268" t="s">
        <v>52</v>
      </c>
      <c r="L268" s="10">
        <v>42056</v>
      </c>
      <c r="M268">
        <v>0.88511240999999996</v>
      </c>
    </row>
    <row r="269" spans="1:13" x14ac:dyDescent="0.25">
      <c r="A269" t="s">
        <v>45</v>
      </c>
      <c r="B269" s="10">
        <v>42048</v>
      </c>
      <c r="C269">
        <v>0.23895719000000001</v>
      </c>
      <c r="E269" t="s">
        <v>49</v>
      </c>
      <c r="F269" t="s">
        <v>50</v>
      </c>
      <c r="G269" s="10">
        <v>42156</v>
      </c>
      <c r="H269">
        <v>1778.2850000000001</v>
      </c>
      <c r="K269" t="s">
        <v>52</v>
      </c>
      <c r="L269" s="10">
        <v>41997</v>
      </c>
      <c r="M269">
        <v>0.81839757999999996</v>
      </c>
    </row>
    <row r="270" spans="1:13" x14ac:dyDescent="0.25">
      <c r="A270" t="s">
        <v>45</v>
      </c>
      <c r="B270" s="10">
        <v>42049</v>
      </c>
      <c r="C270">
        <v>0.23895719000000001</v>
      </c>
      <c r="E270" t="s">
        <v>49</v>
      </c>
      <c r="F270" t="s">
        <v>50</v>
      </c>
      <c r="G270" s="10">
        <v>42157</v>
      </c>
      <c r="H270">
        <v>1782.3879999999999</v>
      </c>
      <c r="K270" t="s">
        <v>52</v>
      </c>
      <c r="L270" s="10">
        <v>42116</v>
      </c>
      <c r="M270">
        <v>0.93083868999999997</v>
      </c>
    </row>
    <row r="271" spans="1:13" x14ac:dyDescent="0.25">
      <c r="A271" t="s">
        <v>45</v>
      </c>
      <c r="B271" s="10">
        <v>42050</v>
      </c>
      <c r="C271">
        <v>0.23895719000000001</v>
      </c>
      <c r="E271" t="s">
        <v>49</v>
      </c>
      <c r="F271" t="s">
        <v>50</v>
      </c>
      <c r="G271" s="10">
        <v>42158</v>
      </c>
      <c r="H271">
        <v>1789.905</v>
      </c>
      <c r="K271" t="s">
        <v>52</v>
      </c>
      <c r="L271" s="10">
        <v>41972</v>
      </c>
      <c r="M271">
        <v>0.80108948000000002</v>
      </c>
    </row>
    <row r="272" spans="1:13" x14ac:dyDescent="0.25">
      <c r="A272" t="s">
        <v>45</v>
      </c>
      <c r="B272" s="10">
        <v>42051</v>
      </c>
      <c r="C272">
        <v>0.23880882</v>
      </c>
      <c r="E272" t="s">
        <v>49</v>
      </c>
      <c r="F272" t="s">
        <v>50</v>
      </c>
      <c r="G272" s="10">
        <v>42159</v>
      </c>
      <c r="H272">
        <v>1775.4380000000001</v>
      </c>
      <c r="K272" t="s">
        <v>52</v>
      </c>
      <c r="L272" s="10">
        <v>42033</v>
      </c>
      <c r="M272">
        <v>0.88378259000000003</v>
      </c>
    </row>
    <row r="273" spans="1:13" x14ac:dyDescent="0.25">
      <c r="A273" t="s">
        <v>45</v>
      </c>
      <c r="B273" s="10">
        <v>42052</v>
      </c>
      <c r="C273">
        <v>0.23843017999999999</v>
      </c>
      <c r="E273" t="s">
        <v>49</v>
      </c>
      <c r="F273" t="s">
        <v>50</v>
      </c>
      <c r="G273" s="10">
        <v>42160</v>
      </c>
      <c r="H273">
        <v>1760.43</v>
      </c>
      <c r="K273" t="s">
        <v>52</v>
      </c>
      <c r="L273" s="10">
        <v>42068</v>
      </c>
      <c r="M273">
        <v>0.90342398000000002</v>
      </c>
    </row>
    <row r="274" spans="1:13" x14ac:dyDescent="0.25">
      <c r="A274" t="s">
        <v>45</v>
      </c>
      <c r="B274" s="10">
        <v>42053</v>
      </c>
      <c r="C274">
        <v>0.23922587000000001</v>
      </c>
      <c r="E274" t="s">
        <v>49</v>
      </c>
      <c r="F274" t="s">
        <v>50</v>
      </c>
      <c r="G274" s="10">
        <v>42163</v>
      </c>
      <c r="H274">
        <v>1752.204</v>
      </c>
      <c r="K274" t="s">
        <v>52</v>
      </c>
      <c r="L274" s="10">
        <v>42121</v>
      </c>
      <c r="M274">
        <v>0.92404361000000002</v>
      </c>
    </row>
    <row r="275" spans="1:13" x14ac:dyDescent="0.25">
      <c r="A275" t="s">
        <v>45</v>
      </c>
      <c r="B275" s="10">
        <v>42054</v>
      </c>
      <c r="C275">
        <v>0.23937475</v>
      </c>
      <c r="E275" t="s">
        <v>49</v>
      </c>
      <c r="F275" t="s">
        <v>50</v>
      </c>
      <c r="G275" s="10">
        <v>42164</v>
      </c>
      <c r="H275">
        <v>1751.6469999999999</v>
      </c>
      <c r="K275" t="s">
        <v>52</v>
      </c>
      <c r="L275" s="10">
        <v>42147</v>
      </c>
      <c r="M275">
        <v>0.89573630000000004</v>
      </c>
    </row>
    <row r="276" spans="1:13" x14ac:dyDescent="0.25">
      <c r="A276" t="s">
        <v>45</v>
      </c>
      <c r="B276" s="10">
        <v>42055</v>
      </c>
      <c r="C276">
        <v>0.24101322</v>
      </c>
      <c r="E276" t="s">
        <v>49</v>
      </c>
      <c r="F276" t="s">
        <v>50</v>
      </c>
      <c r="G276" s="10">
        <v>42165</v>
      </c>
      <c r="H276">
        <v>1776.71</v>
      </c>
      <c r="K276" t="s">
        <v>52</v>
      </c>
      <c r="L276" s="10">
        <v>41985</v>
      </c>
      <c r="M276">
        <v>0.80321284999999998</v>
      </c>
    </row>
    <row r="277" spans="1:13" x14ac:dyDescent="0.25">
      <c r="A277" t="s">
        <v>45</v>
      </c>
      <c r="B277" s="10">
        <v>42056</v>
      </c>
      <c r="C277">
        <v>0.24101322</v>
      </c>
      <c r="E277" t="s">
        <v>49</v>
      </c>
      <c r="F277" t="s">
        <v>50</v>
      </c>
      <c r="G277" s="10">
        <v>42166</v>
      </c>
      <c r="H277">
        <v>1779.4459999999999</v>
      </c>
      <c r="K277" t="s">
        <v>52</v>
      </c>
      <c r="L277" s="10">
        <v>41992</v>
      </c>
      <c r="M277">
        <v>0.81439857000000004</v>
      </c>
    </row>
    <row r="278" spans="1:13" x14ac:dyDescent="0.25">
      <c r="A278" t="s">
        <v>45</v>
      </c>
      <c r="B278" s="10">
        <v>42057</v>
      </c>
      <c r="C278">
        <v>0.24101322</v>
      </c>
      <c r="E278" t="s">
        <v>49</v>
      </c>
      <c r="F278" t="s">
        <v>50</v>
      </c>
      <c r="G278" s="10">
        <v>42167</v>
      </c>
      <c r="H278">
        <v>1770.172</v>
      </c>
      <c r="K278" t="s">
        <v>52</v>
      </c>
      <c r="L278" s="10">
        <v>42021</v>
      </c>
      <c r="M278">
        <v>0.86296167999999995</v>
      </c>
    </row>
    <row r="279" spans="1:13" x14ac:dyDescent="0.25">
      <c r="A279" t="s">
        <v>45</v>
      </c>
      <c r="B279" s="10">
        <v>42058</v>
      </c>
      <c r="C279">
        <v>0.2405552</v>
      </c>
      <c r="E279" t="s">
        <v>49</v>
      </c>
      <c r="F279" t="s">
        <v>50</v>
      </c>
      <c r="G279" s="10">
        <v>42170</v>
      </c>
      <c r="H279">
        <v>1757.085</v>
      </c>
      <c r="K279" t="s">
        <v>52</v>
      </c>
      <c r="L279" s="10">
        <v>41974</v>
      </c>
      <c r="M279">
        <v>0.80198893000000004</v>
      </c>
    </row>
    <row r="280" spans="1:13" x14ac:dyDescent="0.25">
      <c r="A280" t="s">
        <v>45</v>
      </c>
      <c r="B280" s="10">
        <v>42059</v>
      </c>
      <c r="C280">
        <v>0.24032107</v>
      </c>
      <c r="E280" t="s">
        <v>49</v>
      </c>
      <c r="F280" t="s">
        <v>50</v>
      </c>
      <c r="G280" s="10">
        <v>42171</v>
      </c>
      <c r="H280">
        <v>1763.6790000000001</v>
      </c>
      <c r="K280" t="s">
        <v>52</v>
      </c>
      <c r="L280" s="10">
        <v>41973</v>
      </c>
      <c r="M280">
        <v>0.80108948000000002</v>
      </c>
    </row>
    <row r="281" spans="1:13" x14ac:dyDescent="0.25">
      <c r="A281" t="s">
        <v>45</v>
      </c>
      <c r="B281" s="10">
        <v>42060</v>
      </c>
      <c r="C281">
        <v>0.23994049000000001</v>
      </c>
      <c r="E281" t="s">
        <v>49</v>
      </c>
      <c r="F281" t="s">
        <v>50</v>
      </c>
      <c r="G281" s="10">
        <v>42172</v>
      </c>
      <c r="H281">
        <v>1762.106</v>
      </c>
      <c r="K281" t="s">
        <v>52</v>
      </c>
      <c r="L281" s="10">
        <v>41976</v>
      </c>
      <c r="M281">
        <v>0.81096424</v>
      </c>
    </row>
    <row r="282" spans="1:13" x14ac:dyDescent="0.25">
      <c r="A282" t="s">
        <v>45</v>
      </c>
      <c r="B282" s="10">
        <v>42061</v>
      </c>
      <c r="C282">
        <v>0.24107713</v>
      </c>
      <c r="E282" t="s">
        <v>49</v>
      </c>
      <c r="F282" t="s">
        <v>50</v>
      </c>
      <c r="G282" s="10">
        <v>42173</v>
      </c>
      <c r="H282">
        <v>1780.6189999999999</v>
      </c>
      <c r="K282" t="s">
        <v>52</v>
      </c>
      <c r="L282" s="10">
        <v>41982</v>
      </c>
      <c r="M282">
        <v>0.80847279000000005</v>
      </c>
    </row>
    <row r="283" spans="1:13" x14ac:dyDescent="0.25">
      <c r="A283" t="s">
        <v>45</v>
      </c>
      <c r="B283" s="10">
        <v>42062</v>
      </c>
      <c r="C283">
        <v>0.24260068000000001</v>
      </c>
      <c r="E283" t="s">
        <v>49</v>
      </c>
      <c r="F283" t="s">
        <v>50</v>
      </c>
      <c r="G283" s="10">
        <v>42174</v>
      </c>
      <c r="H283">
        <v>1774.884</v>
      </c>
      <c r="K283" t="s">
        <v>52</v>
      </c>
      <c r="L283" s="10">
        <v>42049</v>
      </c>
      <c r="M283">
        <v>0.87865740999999997</v>
      </c>
    </row>
    <row r="284" spans="1:13" x14ac:dyDescent="0.25">
      <c r="A284" t="s">
        <v>45</v>
      </c>
      <c r="B284" s="10">
        <v>42063</v>
      </c>
      <c r="C284">
        <v>0.24260068000000001</v>
      </c>
      <c r="E284" t="s">
        <v>49</v>
      </c>
      <c r="F284" t="s">
        <v>50</v>
      </c>
      <c r="G284" s="10">
        <v>42177</v>
      </c>
      <c r="H284">
        <v>1796.1179999999999</v>
      </c>
      <c r="K284" t="s">
        <v>52</v>
      </c>
      <c r="L284" s="10">
        <v>42210</v>
      </c>
      <c r="M284">
        <v>0.91416034000000002</v>
      </c>
    </row>
    <row r="285" spans="1:13" x14ac:dyDescent="0.25">
      <c r="A285" t="s">
        <v>45</v>
      </c>
      <c r="B285" s="10">
        <v>42064</v>
      </c>
      <c r="C285">
        <v>0.24260068000000001</v>
      </c>
      <c r="E285" t="s">
        <v>49</v>
      </c>
      <c r="F285" t="s">
        <v>50</v>
      </c>
      <c r="G285" s="10">
        <v>42178</v>
      </c>
      <c r="H285">
        <v>1795.981</v>
      </c>
      <c r="K285" t="s">
        <v>52</v>
      </c>
      <c r="L285" s="10">
        <v>42211</v>
      </c>
      <c r="M285">
        <v>0.91416034000000002</v>
      </c>
    </row>
    <row r="286" spans="1:13" x14ac:dyDescent="0.25">
      <c r="A286" t="s">
        <v>45</v>
      </c>
      <c r="B286" s="10">
        <v>42065</v>
      </c>
      <c r="C286">
        <v>0.24272139000000001</v>
      </c>
      <c r="E286" t="s">
        <v>49</v>
      </c>
      <c r="F286" t="s">
        <v>50</v>
      </c>
      <c r="G286" s="10">
        <v>42179</v>
      </c>
      <c r="H286">
        <v>1785.7</v>
      </c>
      <c r="K286" t="s">
        <v>52</v>
      </c>
      <c r="L286" s="10">
        <v>42004</v>
      </c>
      <c r="M286">
        <v>0.82365538000000005</v>
      </c>
    </row>
    <row r="287" spans="1:13" x14ac:dyDescent="0.25">
      <c r="A287" t="s">
        <v>45</v>
      </c>
      <c r="B287" s="10">
        <v>42066</v>
      </c>
      <c r="C287">
        <v>0.24379838000000001</v>
      </c>
      <c r="E287" t="s">
        <v>49</v>
      </c>
      <c r="F287" t="s">
        <v>50</v>
      </c>
      <c r="G287" s="10">
        <v>42180</v>
      </c>
      <c r="H287">
        <v>1781.4829999999999</v>
      </c>
      <c r="K287" t="s">
        <v>52</v>
      </c>
      <c r="L287" s="10">
        <v>42024</v>
      </c>
      <c r="M287">
        <v>0.86363243999999995</v>
      </c>
    </row>
    <row r="288" spans="1:13" x14ac:dyDescent="0.25">
      <c r="A288" t="s">
        <v>45</v>
      </c>
      <c r="B288" s="10">
        <v>42067</v>
      </c>
      <c r="C288">
        <v>0.24446590000000001</v>
      </c>
      <c r="E288" t="s">
        <v>49</v>
      </c>
      <c r="F288" t="s">
        <v>50</v>
      </c>
      <c r="G288" s="10">
        <v>42181</v>
      </c>
      <c r="H288">
        <v>1776.2170000000001</v>
      </c>
      <c r="K288" t="s">
        <v>52</v>
      </c>
      <c r="L288" s="10">
        <v>42040</v>
      </c>
      <c r="M288">
        <v>0.87642419000000005</v>
      </c>
    </row>
    <row r="289" spans="1:13" x14ac:dyDescent="0.25">
      <c r="A289" t="s">
        <v>45</v>
      </c>
      <c r="B289" s="10">
        <v>42068</v>
      </c>
      <c r="C289">
        <v>0.24557051999999999</v>
      </c>
      <c r="E289" t="s">
        <v>49</v>
      </c>
      <c r="F289" t="s">
        <v>50</v>
      </c>
      <c r="G289" s="10">
        <v>42184</v>
      </c>
      <c r="H289">
        <v>1737.6010000000001</v>
      </c>
      <c r="K289" t="s">
        <v>52</v>
      </c>
      <c r="L289" s="10">
        <v>42012</v>
      </c>
      <c r="M289">
        <v>0.84976207000000004</v>
      </c>
    </row>
    <row r="290" spans="1:13" x14ac:dyDescent="0.25">
      <c r="A290" t="s">
        <v>45</v>
      </c>
      <c r="B290" s="10">
        <v>42069</v>
      </c>
      <c r="C290">
        <v>0.25026590999999998</v>
      </c>
      <c r="E290" t="s">
        <v>49</v>
      </c>
      <c r="F290" t="s">
        <v>50</v>
      </c>
      <c r="G290" s="10">
        <v>42185</v>
      </c>
      <c r="H290">
        <v>1735.6130000000001</v>
      </c>
      <c r="K290" t="s">
        <v>52</v>
      </c>
      <c r="L290" s="10">
        <v>42050</v>
      </c>
      <c r="M290">
        <v>0.87865740999999997</v>
      </c>
    </row>
    <row r="291" spans="1:13" x14ac:dyDescent="0.25">
      <c r="A291" t="s">
        <v>45</v>
      </c>
      <c r="B291" s="10">
        <v>42070</v>
      </c>
      <c r="C291">
        <v>0.25026590999999998</v>
      </c>
      <c r="E291" t="s">
        <v>49</v>
      </c>
      <c r="F291" t="s">
        <v>50</v>
      </c>
      <c r="G291" s="10">
        <v>42186</v>
      </c>
      <c r="H291">
        <v>1747.1769999999999</v>
      </c>
      <c r="K291" t="s">
        <v>52</v>
      </c>
      <c r="L291" s="10">
        <v>42051</v>
      </c>
      <c r="M291">
        <v>0.87657784000000005</v>
      </c>
    </row>
    <row r="292" spans="1:13" x14ac:dyDescent="0.25">
      <c r="A292" t="s">
        <v>45</v>
      </c>
      <c r="B292" s="10">
        <v>42071</v>
      </c>
      <c r="C292">
        <v>0.25026590999999998</v>
      </c>
      <c r="E292" t="s">
        <v>49</v>
      </c>
      <c r="F292" t="s">
        <v>50</v>
      </c>
      <c r="G292" s="10">
        <v>42187</v>
      </c>
      <c r="H292">
        <v>1747.251</v>
      </c>
      <c r="K292" t="s">
        <v>52</v>
      </c>
      <c r="L292" s="10">
        <v>42159</v>
      </c>
      <c r="M292">
        <v>0.88362640000000003</v>
      </c>
    </row>
    <row r="293" spans="1:13" x14ac:dyDescent="0.25">
      <c r="A293" t="s">
        <v>45</v>
      </c>
      <c r="B293" s="10">
        <v>42072</v>
      </c>
      <c r="C293">
        <v>0.25061085999999999</v>
      </c>
      <c r="E293" t="s">
        <v>49</v>
      </c>
      <c r="F293" t="s">
        <v>50</v>
      </c>
      <c r="G293" s="10">
        <v>42188</v>
      </c>
      <c r="H293">
        <v>1744.4939999999999</v>
      </c>
      <c r="K293" t="s">
        <v>52</v>
      </c>
      <c r="L293" s="10">
        <v>42201</v>
      </c>
      <c r="M293">
        <v>0.92021717000000003</v>
      </c>
    </row>
    <row r="294" spans="1:13" x14ac:dyDescent="0.25">
      <c r="A294" t="s">
        <v>45</v>
      </c>
      <c r="B294" s="10">
        <v>42073</v>
      </c>
      <c r="C294">
        <v>0.25241371000000001</v>
      </c>
      <c r="E294" t="s">
        <v>49</v>
      </c>
      <c r="F294" t="s">
        <v>50</v>
      </c>
      <c r="G294" s="10">
        <v>42191</v>
      </c>
      <c r="H294">
        <v>1729.5029999999999</v>
      </c>
      <c r="K294" t="s">
        <v>52</v>
      </c>
      <c r="L294" s="10">
        <v>42023</v>
      </c>
      <c r="M294">
        <v>0.86169753999999998</v>
      </c>
    </row>
    <row r="295" spans="1:13" x14ac:dyDescent="0.25">
      <c r="A295" t="s">
        <v>45</v>
      </c>
      <c r="B295" s="10">
        <v>42074</v>
      </c>
      <c r="C295">
        <v>0.25670975000000001</v>
      </c>
      <c r="E295" t="s">
        <v>49</v>
      </c>
      <c r="F295" t="s">
        <v>50</v>
      </c>
      <c r="G295" s="10">
        <v>42192</v>
      </c>
      <c r="H295">
        <v>1724.9449999999999</v>
      </c>
      <c r="K295" t="s">
        <v>52</v>
      </c>
      <c r="L295" s="10">
        <v>42022</v>
      </c>
      <c r="M295">
        <v>0.86296167999999995</v>
      </c>
    </row>
    <row r="296" spans="1:13" x14ac:dyDescent="0.25">
      <c r="A296" t="s">
        <v>45</v>
      </c>
      <c r="B296" s="10">
        <v>42075</v>
      </c>
      <c r="C296">
        <v>0.25618035</v>
      </c>
      <c r="E296" t="s">
        <v>49</v>
      </c>
      <c r="F296" t="s">
        <v>50</v>
      </c>
      <c r="G296" s="10">
        <v>42193</v>
      </c>
      <c r="H296">
        <v>1706.873</v>
      </c>
      <c r="K296" t="s">
        <v>52</v>
      </c>
      <c r="L296" s="10">
        <v>42041</v>
      </c>
      <c r="M296">
        <v>0.87359133</v>
      </c>
    </row>
    <row r="297" spans="1:13" x14ac:dyDescent="0.25">
      <c r="A297" t="s">
        <v>45</v>
      </c>
      <c r="B297" s="10">
        <v>42076</v>
      </c>
      <c r="C297">
        <v>0.25787153000000002</v>
      </c>
      <c r="E297" t="s">
        <v>49</v>
      </c>
      <c r="F297" t="s">
        <v>50</v>
      </c>
      <c r="G297" s="10">
        <v>42194</v>
      </c>
      <c r="H297">
        <v>1717.4680000000001</v>
      </c>
      <c r="K297" t="s">
        <v>52</v>
      </c>
      <c r="L297" s="10">
        <v>42057</v>
      </c>
      <c r="M297">
        <v>0.88511240999999996</v>
      </c>
    </row>
    <row r="298" spans="1:13" x14ac:dyDescent="0.25">
      <c r="A298" t="s">
        <v>45</v>
      </c>
      <c r="B298" s="10">
        <v>42077</v>
      </c>
      <c r="C298">
        <v>0.25787153000000002</v>
      </c>
      <c r="E298" t="s">
        <v>49</v>
      </c>
      <c r="F298" t="s">
        <v>50</v>
      </c>
      <c r="G298" s="10">
        <v>42195</v>
      </c>
      <c r="H298">
        <v>1743.3240000000001</v>
      </c>
      <c r="K298" t="s">
        <v>52</v>
      </c>
      <c r="L298" s="10">
        <v>42058</v>
      </c>
      <c r="M298">
        <v>0.88511240999999996</v>
      </c>
    </row>
    <row r="299" spans="1:13" x14ac:dyDescent="0.25">
      <c r="A299" t="s">
        <v>45</v>
      </c>
      <c r="B299" s="10">
        <v>42078</v>
      </c>
      <c r="C299">
        <v>0.25787153000000002</v>
      </c>
      <c r="E299" t="s">
        <v>49</v>
      </c>
      <c r="F299" t="s">
        <v>50</v>
      </c>
      <c r="G299" s="10">
        <v>42198</v>
      </c>
      <c r="H299">
        <v>1758.6849999999999</v>
      </c>
      <c r="K299" t="s">
        <v>52</v>
      </c>
      <c r="L299" s="10">
        <v>42111</v>
      </c>
      <c r="M299">
        <v>0.92472721000000002</v>
      </c>
    </row>
    <row r="300" spans="1:13" x14ac:dyDescent="0.25">
      <c r="A300" t="s">
        <v>45</v>
      </c>
      <c r="B300" s="10">
        <v>42079</v>
      </c>
      <c r="C300">
        <v>0.25724133999999999</v>
      </c>
      <c r="E300" t="s">
        <v>49</v>
      </c>
      <c r="F300" t="s">
        <v>50</v>
      </c>
      <c r="G300" s="10">
        <v>42199</v>
      </c>
      <c r="H300">
        <v>1769.41</v>
      </c>
      <c r="K300" t="s">
        <v>52</v>
      </c>
      <c r="L300" s="10">
        <v>42117</v>
      </c>
      <c r="M300">
        <v>0.92833270999999995</v>
      </c>
    </row>
    <row r="301" spans="1:13" x14ac:dyDescent="0.25">
      <c r="A301" t="s">
        <v>45</v>
      </c>
      <c r="B301" s="10">
        <v>42080</v>
      </c>
      <c r="C301">
        <v>0.25627555000000002</v>
      </c>
      <c r="E301" t="s">
        <v>49</v>
      </c>
      <c r="F301" t="s">
        <v>50</v>
      </c>
      <c r="G301" s="10">
        <v>42200</v>
      </c>
      <c r="H301">
        <v>1768.124</v>
      </c>
      <c r="K301" t="s">
        <v>52</v>
      </c>
      <c r="L301" s="10">
        <v>42212</v>
      </c>
      <c r="M301">
        <v>0.90432265999999994</v>
      </c>
    </row>
    <row r="302" spans="1:13" x14ac:dyDescent="0.25">
      <c r="A302" t="s">
        <v>45</v>
      </c>
      <c r="B302" s="10">
        <v>42081</v>
      </c>
      <c r="C302">
        <v>0.25685151000000001</v>
      </c>
      <c r="E302" t="s">
        <v>49</v>
      </c>
      <c r="F302" t="s">
        <v>50</v>
      </c>
      <c r="G302" s="10">
        <v>42201</v>
      </c>
      <c r="H302">
        <v>1781.914</v>
      </c>
      <c r="K302" t="s">
        <v>52</v>
      </c>
      <c r="L302" s="10">
        <v>42221</v>
      </c>
      <c r="M302">
        <v>0.91886427999999998</v>
      </c>
    </row>
    <row r="303" spans="1:13" x14ac:dyDescent="0.25">
      <c r="A303" t="s">
        <v>45</v>
      </c>
      <c r="B303" s="10">
        <v>42082</v>
      </c>
      <c r="C303">
        <v>0.25533327</v>
      </c>
      <c r="E303" t="s">
        <v>49</v>
      </c>
      <c r="F303" t="s">
        <v>50</v>
      </c>
      <c r="G303" s="10">
        <v>42202</v>
      </c>
      <c r="H303">
        <v>1780.8309999999999</v>
      </c>
      <c r="K303" t="s">
        <v>52</v>
      </c>
      <c r="L303" s="10">
        <v>42115</v>
      </c>
      <c r="M303">
        <v>0.93457944000000004</v>
      </c>
    </row>
    <row r="304" spans="1:13" x14ac:dyDescent="0.25">
      <c r="A304" t="s">
        <v>45</v>
      </c>
      <c r="B304" s="10">
        <v>42083</v>
      </c>
      <c r="C304">
        <v>0.25271350999999997</v>
      </c>
      <c r="E304" t="s">
        <v>49</v>
      </c>
      <c r="F304" t="s">
        <v>50</v>
      </c>
      <c r="G304" s="10">
        <v>42205</v>
      </c>
      <c r="H304">
        <v>1782.191</v>
      </c>
      <c r="K304" t="s">
        <v>52</v>
      </c>
      <c r="L304" s="10">
        <v>42102</v>
      </c>
      <c r="M304">
        <v>0.92064077</v>
      </c>
    </row>
    <row r="305" spans="1:13" x14ac:dyDescent="0.25">
      <c r="A305" t="s">
        <v>45</v>
      </c>
      <c r="B305" s="10">
        <v>42084</v>
      </c>
      <c r="C305">
        <v>0.25271350999999997</v>
      </c>
      <c r="E305" t="s">
        <v>49</v>
      </c>
      <c r="F305" t="s">
        <v>50</v>
      </c>
      <c r="G305" s="10">
        <v>42206</v>
      </c>
      <c r="H305">
        <v>1777.8630000000001</v>
      </c>
      <c r="K305" t="s">
        <v>52</v>
      </c>
      <c r="L305" s="10">
        <v>42103</v>
      </c>
      <c r="M305">
        <v>0.92816038999999995</v>
      </c>
    </row>
    <row r="306" spans="1:13" x14ac:dyDescent="0.25">
      <c r="A306" t="s">
        <v>45</v>
      </c>
      <c r="B306" s="10">
        <v>42085</v>
      </c>
      <c r="C306">
        <v>0.25271350999999997</v>
      </c>
      <c r="E306" t="s">
        <v>49</v>
      </c>
      <c r="F306" t="s">
        <v>50</v>
      </c>
      <c r="G306" s="10">
        <v>42207</v>
      </c>
      <c r="H306">
        <v>1766.635</v>
      </c>
      <c r="K306" t="s">
        <v>52</v>
      </c>
      <c r="L306" s="10">
        <v>42143</v>
      </c>
      <c r="M306">
        <v>0.89445437999999999</v>
      </c>
    </row>
    <row r="307" spans="1:13" x14ac:dyDescent="0.25">
      <c r="A307" t="s">
        <v>45</v>
      </c>
      <c r="B307" s="10">
        <v>42086</v>
      </c>
      <c r="C307">
        <v>0.24917460999999999</v>
      </c>
      <c r="E307" t="s">
        <v>49</v>
      </c>
      <c r="F307" t="s">
        <v>50</v>
      </c>
      <c r="G307" s="10">
        <v>42208</v>
      </c>
      <c r="H307">
        <v>1762.7950000000001</v>
      </c>
      <c r="K307" t="s">
        <v>52</v>
      </c>
      <c r="L307" s="10">
        <v>42167</v>
      </c>
      <c r="M307">
        <v>0.89126559999999999</v>
      </c>
    </row>
    <row r="308" spans="1:13" x14ac:dyDescent="0.25">
      <c r="A308" t="s">
        <v>45</v>
      </c>
      <c r="B308" s="10">
        <v>42087</v>
      </c>
      <c r="C308">
        <v>0.24910632999999999</v>
      </c>
      <c r="E308" t="s">
        <v>49</v>
      </c>
      <c r="F308" t="s">
        <v>50</v>
      </c>
      <c r="G308" s="10">
        <v>42209</v>
      </c>
      <c r="H308">
        <v>1745.502</v>
      </c>
      <c r="K308" t="s">
        <v>52</v>
      </c>
      <c r="L308" s="10">
        <v>42175</v>
      </c>
      <c r="M308">
        <v>0.88503407000000001</v>
      </c>
    </row>
    <row r="309" spans="1:13" x14ac:dyDescent="0.25">
      <c r="A309" t="s">
        <v>45</v>
      </c>
      <c r="B309" s="10">
        <v>42088</v>
      </c>
      <c r="C309">
        <v>0.24820054999999999</v>
      </c>
      <c r="E309" t="s">
        <v>49</v>
      </c>
      <c r="F309" t="s">
        <v>50</v>
      </c>
      <c r="G309" s="10">
        <v>42212</v>
      </c>
      <c r="H309">
        <v>1733.5840000000001</v>
      </c>
      <c r="K309" t="s">
        <v>52</v>
      </c>
      <c r="L309" s="10">
        <v>42189</v>
      </c>
      <c r="M309">
        <v>0.90122566999999998</v>
      </c>
    </row>
    <row r="310" spans="1:13" x14ac:dyDescent="0.25">
      <c r="A310" t="s">
        <v>45</v>
      </c>
      <c r="B310" s="10">
        <v>42089</v>
      </c>
      <c r="C310">
        <v>0.24800665</v>
      </c>
      <c r="E310" t="s">
        <v>49</v>
      </c>
      <c r="F310" t="s">
        <v>50</v>
      </c>
      <c r="G310" s="10">
        <v>42213</v>
      </c>
      <c r="H310">
        <v>1747.059</v>
      </c>
      <c r="K310" t="s">
        <v>52</v>
      </c>
      <c r="L310" s="10">
        <v>42137</v>
      </c>
      <c r="M310">
        <v>0.89118617</v>
      </c>
    </row>
    <row r="311" spans="1:13" x14ac:dyDescent="0.25">
      <c r="A311" t="s">
        <v>45</v>
      </c>
      <c r="B311" s="10">
        <v>42090</v>
      </c>
      <c r="C311">
        <v>0.25054807000000001</v>
      </c>
      <c r="E311" t="s">
        <v>49</v>
      </c>
      <c r="F311" t="s">
        <v>50</v>
      </c>
      <c r="G311" s="10">
        <v>42214</v>
      </c>
      <c r="H311">
        <v>1760.694</v>
      </c>
      <c r="K311" t="s">
        <v>52</v>
      </c>
      <c r="L311" s="10">
        <v>42148</v>
      </c>
      <c r="M311">
        <v>0.89573630000000004</v>
      </c>
    </row>
    <row r="312" spans="1:13" x14ac:dyDescent="0.25">
      <c r="A312" t="s">
        <v>45</v>
      </c>
      <c r="B312" s="10">
        <v>42091</v>
      </c>
      <c r="C312">
        <v>0.25054807000000001</v>
      </c>
      <c r="E312" t="s">
        <v>49</v>
      </c>
      <c r="F312" t="s">
        <v>50</v>
      </c>
      <c r="G312" s="10">
        <v>42215</v>
      </c>
      <c r="H312">
        <v>1759.7660000000001</v>
      </c>
      <c r="K312" t="s">
        <v>52</v>
      </c>
      <c r="L312" s="10">
        <v>42149</v>
      </c>
      <c r="M312">
        <v>0.91091272999999995</v>
      </c>
    </row>
    <row r="313" spans="1:13" x14ac:dyDescent="0.25">
      <c r="A313" t="s">
        <v>45</v>
      </c>
      <c r="B313" s="10">
        <v>42092</v>
      </c>
      <c r="C313">
        <v>0.25054807000000001</v>
      </c>
      <c r="E313" t="s">
        <v>49</v>
      </c>
      <c r="F313" t="s">
        <v>50</v>
      </c>
      <c r="G313" s="10">
        <v>42216</v>
      </c>
      <c r="H313">
        <v>1765.604</v>
      </c>
      <c r="K313" t="s">
        <v>52</v>
      </c>
      <c r="L313" s="10">
        <v>42183</v>
      </c>
      <c r="M313">
        <v>0.89269772999999997</v>
      </c>
    </row>
    <row r="314" spans="1:13" x14ac:dyDescent="0.25">
      <c r="A314" t="s">
        <v>45</v>
      </c>
      <c r="B314" s="10">
        <v>42093</v>
      </c>
      <c r="C314">
        <v>0.25099142000000002</v>
      </c>
      <c r="E314" t="s">
        <v>49</v>
      </c>
      <c r="F314" t="s">
        <v>50</v>
      </c>
      <c r="G314" s="10">
        <v>42219</v>
      </c>
      <c r="H314">
        <v>1761.1790000000001</v>
      </c>
      <c r="K314" t="s">
        <v>52</v>
      </c>
      <c r="L314" s="10">
        <v>42190</v>
      </c>
      <c r="M314">
        <v>0.90122566999999998</v>
      </c>
    </row>
    <row r="315" spans="1:13" x14ac:dyDescent="0.25">
      <c r="A315" t="s">
        <v>45</v>
      </c>
      <c r="B315" s="10">
        <v>42094</v>
      </c>
      <c r="C315">
        <v>0.25302363</v>
      </c>
      <c r="E315" t="s">
        <v>49</v>
      </c>
      <c r="F315" t="s">
        <v>50</v>
      </c>
      <c r="G315" s="10">
        <v>42220</v>
      </c>
      <c r="H315">
        <v>1758.867</v>
      </c>
      <c r="K315" t="s">
        <v>52</v>
      </c>
      <c r="L315" s="10">
        <v>42191</v>
      </c>
      <c r="M315">
        <v>0.90843023000000001</v>
      </c>
    </row>
    <row r="316" spans="1:13" x14ac:dyDescent="0.25">
      <c r="A316" t="s">
        <v>45</v>
      </c>
      <c r="B316" s="10">
        <v>42095</v>
      </c>
      <c r="C316">
        <v>0.25264647000000001</v>
      </c>
      <c r="E316" t="s">
        <v>49</v>
      </c>
      <c r="F316" t="s">
        <v>50</v>
      </c>
      <c r="G316" s="10">
        <v>42221</v>
      </c>
      <c r="H316">
        <v>1762.752</v>
      </c>
      <c r="K316" t="s">
        <v>52</v>
      </c>
      <c r="L316" s="10">
        <v>42178</v>
      </c>
      <c r="M316">
        <v>0.89253837999999996</v>
      </c>
    </row>
    <row r="317" spans="1:13" x14ac:dyDescent="0.25">
      <c r="A317" t="s">
        <v>45</v>
      </c>
      <c r="B317" s="10">
        <v>42096</v>
      </c>
      <c r="C317">
        <v>0.25146478</v>
      </c>
      <c r="E317" t="s">
        <v>49</v>
      </c>
      <c r="F317" t="s">
        <v>50</v>
      </c>
      <c r="G317" s="10">
        <v>42222</v>
      </c>
      <c r="H317">
        <v>1752.673</v>
      </c>
      <c r="K317" t="s">
        <v>52</v>
      </c>
      <c r="L317" s="10">
        <v>42204</v>
      </c>
      <c r="M317">
        <v>0.91835798000000002</v>
      </c>
    </row>
    <row r="318" spans="1:13" x14ac:dyDescent="0.25">
      <c r="A318" t="s">
        <v>45</v>
      </c>
      <c r="B318" s="10">
        <v>42097</v>
      </c>
      <c r="C318">
        <v>0.25146478</v>
      </c>
      <c r="E318" t="s">
        <v>49</v>
      </c>
      <c r="F318" t="s">
        <v>50</v>
      </c>
      <c r="G318" s="10">
        <v>42223</v>
      </c>
      <c r="H318">
        <v>1747.34</v>
      </c>
      <c r="K318" t="s">
        <v>52</v>
      </c>
      <c r="L318" s="10">
        <v>42184</v>
      </c>
      <c r="M318">
        <v>0.89823048999999999</v>
      </c>
    </row>
    <row r="319" spans="1:13" x14ac:dyDescent="0.25">
      <c r="A319" t="s">
        <v>45</v>
      </c>
      <c r="B319" s="10">
        <v>42098</v>
      </c>
      <c r="C319">
        <v>0.25146478</v>
      </c>
      <c r="E319" t="s">
        <v>49</v>
      </c>
      <c r="F319" t="s">
        <v>50</v>
      </c>
      <c r="G319" s="10">
        <v>42226</v>
      </c>
      <c r="H319">
        <v>1766.617</v>
      </c>
      <c r="K319" t="s">
        <v>52</v>
      </c>
      <c r="L319" s="10">
        <v>42188</v>
      </c>
      <c r="M319">
        <v>0.90122566999999998</v>
      </c>
    </row>
    <row r="320" spans="1:13" x14ac:dyDescent="0.25">
      <c r="A320" t="s">
        <v>45</v>
      </c>
      <c r="B320" s="10">
        <v>42099</v>
      </c>
      <c r="C320">
        <v>0.25146478</v>
      </c>
      <c r="E320" t="s">
        <v>49</v>
      </c>
      <c r="F320" t="s">
        <v>50</v>
      </c>
      <c r="G320" s="10">
        <v>42227</v>
      </c>
      <c r="H320">
        <v>1749.63</v>
      </c>
      <c r="K320" t="s">
        <v>52</v>
      </c>
      <c r="L320" s="10">
        <v>42208</v>
      </c>
      <c r="M320">
        <v>0.90917356000000005</v>
      </c>
    </row>
    <row r="321" spans="1:13" x14ac:dyDescent="0.25">
      <c r="A321" t="s">
        <v>45</v>
      </c>
      <c r="B321" s="10">
        <v>42100</v>
      </c>
      <c r="C321">
        <v>0.25146478</v>
      </c>
      <c r="K321" t="s">
        <v>52</v>
      </c>
      <c r="L321" s="10">
        <v>42176</v>
      </c>
      <c r="M321">
        <v>0.88503407000000001</v>
      </c>
    </row>
    <row r="322" spans="1:13" x14ac:dyDescent="0.25">
      <c r="A322" t="s">
        <v>45</v>
      </c>
      <c r="B322" s="10">
        <v>42101</v>
      </c>
      <c r="C322">
        <v>0.25098512000000001</v>
      </c>
      <c r="K322" t="s">
        <v>52</v>
      </c>
      <c r="L322" s="10">
        <v>42177</v>
      </c>
      <c r="M322">
        <v>0.88144557000000001</v>
      </c>
    </row>
    <row r="323" spans="1:13" x14ac:dyDescent="0.25">
      <c r="A323" t="s">
        <v>45</v>
      </c>
      <c r="B323" s="10">
        <v>42102</v>
      </c>
      <c r="C323">
        <v>0.25053238</v>
      </c>
      <c r="K323" t="s">
        <v>52</v>
      </c>
      <c r="L323" s="10">
        <v>42194</v>
      </c>
      <c r="M323">
        <v>0.90464990000000001</v>
      </c>
    </row>
    <row r="324" spans="1:13" x14ac:dyDescent="0.25">
      <c r="A324" t="s">
        <v>45</v>
      </c>
      <c r="B324" s="10">
        <v>42103</v>
      </c>
      <c r="C324">
        <v>0.25315174000000001</v>
      </c>
      <c r="K324" t="s">
        <v>52</v>
      </c>
      <c r="L324" s="10">
        <v>42206</v>
      </c>
      <c r="M324">
        <v>0.92021717000000003</v>
      </c>
    </row>
    <row r="325" spans="1:13" x14ac:dyDescent="0.25">
      <c r="A325" t="s">
        <v>45</v>
      </c>
      <c r="B325" s="10">
        <v>42104</v>
      </c>
      <c r="C325">
        <v>0.25731746999999999</v>
      </c>
      <c r="K325" t="s">
        <v>52</v>
      </c>
      <c r="L325" s="10">
        <v>42205</v>
      </c>
      <c r="M325">
        <v>0.92148912999999999</v>
      </c>
    </row>
    <row r="326" spans="1:13" x14ac:dyDescent="0.25">
      <c r="A326" t="s">
        <v>45</v>
      </c>
      <c r="B326" s="10">
        <v>42105</v>
      </c>
      <c r="C326">
        <v>0.25731746999999999</v>
      </c>
      <c r="K326" t="s">
        <v>52</v>
      </c>
      <c r="L326" s="10">
        <v>42203</v>
      </c>
      <c r="M326">
        <v>0.91835798000000002</v>
      </c>
    </row>
    <row r="327" spans="1:13" x14ac:dyDescent="0.25">
      <c r="A327" t="s">
        <v>45</v>
      </c>
      <c r="B327" s="10">
        <v>42106</v>
      </c>
      <c r="C327">
        <v>0.25731746999999999</v>
      </c>
      <c r="K327" t="s">
        <v>52</v>
      </c>
      <c r="L327" s="10">
        <v>42209</v>
      </c>
      <c r="M327">
        <v>0.91416034000000002</v>
      </c>
    </row>
    <row r="328" spans="1:13" x14ac:dyDescent="0.25">
      <c r="A328" t="s">
        <v>45</v>
      </c>
      <c r="B328" s="10">
        <v>42107</v>
      </c>
      <c r="C328">
        <v>0.25782498999999998</v>
      </c>
      <c r="K328" t="s">
        <v>52</v>
      </c>
      <c r="L328" s="10">
        <v>42213</v>
      </c>
      <c r="M328">
        <v>0.90702948000000005</v>
      </c>
    </row>
    <row r="329" spans="1:13" x14ac:dyDescent="0.25">
      <c r="A329" t="s">
        <v>45</v>
      </c>
      <c r="B329" s="10">
        <v>42108</v>
      </c>
      <c r="C329">
        <v>0.25657472999999997</v>
      </c>
      <c r="K329" t="s">
        <v>52</v>
      </c>
      <c r="L329" s="10">
        <v>42215</v>
      </c>
      <c r="M329">
        <v>0.91282518999999995</v>
      </c>
    </row>
    <row r="330" spans="1:13" x14ac:dyDescent="0.25">
      <c r="A330" t="s">
        <v>45</v>
      </c>
      <c r="B330" s="10">
        <v>42109</v>
      </c>
      <c r="C330">
        <v>0.25668669</v>
      </c>
      <c r="K330" t="s">
        <v>52</v>
      </c>
      <c r="L330" s="10">
        <v>42055</v>
      </c>
      <c r="M330">
        <v>0.88511240999999996</v>
      </c>
    </row>
    <row r="331" spans="1:13" x14ac:dyDescent="0.25">
      <c r="A331" t="s">
        <v>45</v>
      </c>
      <c r="B331" s="10">
        <v>42110</v>
      </c>
      <c r="C331">
        <v>0.25377490000000003</v>
      </c>
      <c r="K331" t="s">
        <v>52</v>
      </c>
      <c r="L331" s="10">
        <v>42217</v>
      </c>
      <c r="M331">
        <v>0.91182638999999999</v>
      </c>
    </row>
    <row r="332" spans="1:13" x14ac:dyDescent="0.25">
      <c r="A332" t="s">
        <v>45</v>
      </c>
      <c r="B332" s="10">
        <v>42111</v>
      </c>
      <c r="C332">
        <v>0.25271031999999999</v>
      </c>
      <c r="K332" t="s">
        <v>52</v>
      </c>
      <c r="L332" s="10">
        <v>42059</v>
      </c>
      <c r="M332">
        <v>0.88276836000000003</v>
      </c>
    </row>
    <row r="333" spans="1:13" x14ac:dyDescent="0.25">
      <c r="A333" t="s">
        <v>45</v>
      </c>
      <c r="B333" s="10">
        <v>42112</v>
      </c>
      <c r="C333">
        <v>0.25271031999999999</v>
      </c>
      <c r="K333" t="s">
        <v>52</v>
      </c>
      <c r="L333" s="10">
        <v>42084</v>
      </c>
      <c r="M333">
        <v>0.92798811999999997</v>
      </c>
    </row>
    <row r="334" spans="1:13" x14ac:dyDescent="0.25">
      <c r="A334" t="s">
        <v>45</v>
      </c>
      <c r="B334" s="10">
        <v>42113</v>
      </c>
      <c r="C334">
        <v>0.25271031999999999</v>
      </c>
      <c r="K334" t="s">
        <v>52</v>
      </c>
      <c r="L334" s="10">
        <v>42218</v>
      </c>
      <c r="M334">
        <v>0.91182638999999999</v>
      </c>
    </row>
    <row r="335" spans="1:13" x14ac:dyDescent="0.25">
      <c r="A335" t="s">
        <v>45</v>
      </c>
      <c r="B335" s="10">
        <v>42114</v>
      </c>
      <c r="C335">
        <v>0.25350792</v>
      </c>
      <c r="K335" t="s">
        <v>52</v>
      </c>
      <c r="L335" s="10">
        <v>42219</v>
      </c>
      <c r="M335">
        <v>0.91315862000000003</v>
      </c>
    </row>
    <row r="336" spans="1:13" x14ac:dyDescent="0.25">
      <c r="A336" t="s">
        <v>45</v>
      </c>
      <c r="B336" s="10">
        <v>42115</v>
      </c>
      <c r="C336">
        <v>0.25425237000000001</v>
      </c>
      <c r="K336" t="s">
        <v>52</v>
      </c>
      <c r="L336" s="10">
        <v>42223</v>
      </c>
      <c r="M336">
        <v>0.91399324000000004</v>
      </c>
    </row>
    <row r="337" spans="1:13" x14ac:dyDescent="0.25">
      <c r="A337" t="s">
        <v>45</v>
      </c>
      <c r="B337" s="10">
        <v>42116</v>
      </c>
      <c r="C337">
        <v>0.25367190000000001</v>
      </c>
      <c r="K337" t="s">
        <v>52</v>
      </c>
      <c r="L337" s="10">
        <v>41968</v>
      </c>
      <c r="M337">
        <v>0.80489374999999996</v>
      </c>
    </row>
    <row r="338" spans="1:13" x14ac:dyDescent="0.25">
      <c r="A338" t="s">
        <v>45</v>
      </c>
      <c r="B338" s="10">
        <v>42117</v>
      </c>
      <c r="C338">
        <v>0.25327034999999998</v>
      </c>
      <c r="K338" t="s">
        <v>52</v>
      </c>
      <c r="L338" s="10">
        <v>41978</v>
      </c>
      <c r="M338">
        <v>0.80893059</v>
      </c>
    </row>
    <row r="339" spans="1:13" x14ac:dyDescent="0.25">
      <c r="A339" t="s">
        <v>45</v>
      </c>
      <c r="B339" s="10">
        <v>42118</v>
      </c>
      <c r="C339">
        <v>0.25111432</v>
      </c>
      <c r="K339" t="s">
        <v>52</v>
      </c>
      <c r="L339" s="10">
        <v>42005</v>
      </c>
      <c r="M339">
        <v>0.82365538000000005</v>
      </c>
    </row>
    <row r="340" spans="1:13" x14ac:dyDescent="0.25">
      <c r="A340" t="s">
        <v>45</v>
      </c>
      <c r="B340" s="10">
        <v>42119</v>
      </c>
      <c r="C340">
        <v>0.25111432</v>
      </c>
      <c r="K340" t="s">
        <v>52</v>
      </c>
      <c r="L340" s="10">
        <v>42085</v>
      </c>
      <c r="M340">
        <v>0.92798811999999997</v>
      </c>
    </row>
    <row r="341" spans="1:13" x14ac:dyDescent="0.25">
      <c r="A341" t="s">
        <v>45</v>
      </c>
      <c r="B341" s="10">
        <v>42120</v>
      </c>
      <c r="C341">
        <v>0.25111432</v>
      </c>
      <c r="K341" t="s">
        <v>52</v>
      </c>
      <c r="L341" s="10">
        <v>42086</v>
      </c>
      <c r="M341">
        <v>0.91642228999999997</v>
      </c>
    </row>
    <row r="342" spans="1:13" x14ac:dyDescent="0.25">
      <c r="A342" t="s">
        <v>45</v>
      </c>
      <c r="B342" s="10">
        <v>42121</v>
      </c>
      <c r="C342">
        <v>0.25135100999999999</v>
      </c>
      <c r="K342" t="s">
        <v>52</v>
      </c>
      <c r="L342" s="10">
        <v>42224</v>
      </c>
      <c r="M342">
        <v>0.91399324000000004</v>
      </c>
    </row>
    <row r="343" spans="1:13" x14ac:dyDescent="0.25">
      <c r="A343" t="s">
        <v>45</v>
      </c>
      <c r="B343" s="10">
        <v>42122</v>
      </c>
      <c r="C343">
        <v>0.24930506</v>
      </c>
      <c r="K343" t="s">
        <v>52</v>
      </c>
      <c r="L343" s="10">
        <v>42077</v>
      </c>
      <c r="M343">
        <v>0.94589482000000003</v>
      </c>
    </row>
    <row r="344" spans="1:13" x14ac:dyDescent="0.25">
      <c r="A344" t="s">
        <v>45</v>
      </c>
      <c r="B344" s="10">
        <v>42123</v>
      </c>
      <c r="C344">
        <v>0.24605995999999999</v>
      </c>
      <c r="K344" t="s">
        <v>52</v>
      </c>
      <c r="L344" s="10">
        <v>42078</v>
      </c>
      <c r="M344">
        <v>0.94589482000000003</v>
      </c>
    </row>
    <row r="345" spans="1:13" x14ac:dyDescent="0.25">
      <c r="A345" t="s">
        <v>45</v>
      </c>
      <c r="B345" s="10">
        <v>42124</v>
      </c>
      <c r="C345">
        <v>0.24371519</v>
      </c>
      <c r="K345" t="s">
        <v>52</v>
      </c>
      <c r="L345" s="10">
        <v>42006</v>
      </c>
      <c r="M345">
        <v>0.83035787999999999</v>
      </c>
    </row>
    <row r="346" spans="1:13" x14ac:dyDescent="0.25">
      <c r="A346" t="s">
        <v>45</v>
      </c>
      <c r="B346" s="10">
        <v>42125</v>
      </c>
      <c r="C346">
        <v>0.24371519</v>
      </c>
      <c r="K346" t="s">
        <v>52</v>
      </c>
      <c r="L346" s="10">
        <v>42124</v>
      </c>
      <c r="M346">
        <v>0.89166294999999995</v>
      </c>
    </row>
    <row r="347" spans="1:13" x14ac:dyDescent="0.25">
      <c r="A347" t="s">
        <v>45</v>
      </c>
      <c r="B347" s="10">
        <v>42126</v>
      </c>
      <c r="C347">
        <v>0.24371519</v>
      </c>
      <c r="K347" t="s">
        <v>52</v>
      </c>
      <c r="L347" s="10">
        <v>42091</v>
      </c>
      <c r="M347">
        <v>0.92114958999999996</v>
      </c>
    </row>
    <row r="348" spans="1:13" x14ac:dyDescent="0.25">
      <c r="A348" t="s">
        <v>45</v>
      </c>
      <c r="B348" s="10">
        <v>42127</v>
      </c>
      <c r="C348">
        <v>0.24371519</v>
      </c>
      <c r="K348" t="s">
        <v>52</v>
      </c>
      <c r="L348" s="10">
        <v>42092</v>
      </c>
      <c r="M348">
        <v>0.92114958999999996</v>
      </c>
    </row>
    <row r="349" spans="1:13" x14ac:dyDescent="0.25">
      <c r="A349" t="s">
        <v>45</v>
      </c>
      <c r="B349" s="10">
        <v>42128</v>
      </c>
      <c r="C349">
        <v>0.24384594000000001</v>
      </c>
      <c r="K349" t="s">
        <v>52</v>
      </c>
      <c r="L349" s="10">
        <v>42225</v>
      </c>
      <c r="M349">
        <v>0.91399324000000004</v>
      </c>
    </row>
    <row r="350" spans="1:13" x14ac:dyDescent="0.25">
      <c r="A350" t="s">
        <v>45</v>
      </c>
      <c r="B350" s="10">
        <v>42129</v>
      </c>
      <c r="C350">
        <v>0.24396788999999999</v>
      </c>
      <c r="K350" t="s">
        <v>52</v>
      </c>
      <c r="L350" s="10">
        <v>42226</v>
      </c>
      <c r="M350">
        <v>0.91240876000000004</v>
      </c>
    </row>
    <row r="351" spans="1:13" x14ac:dyDescent="0.25">
      <c r="A351" t="s">
        <v>45</v>
      </c>
      <c r="B351" s="10">
        <v>42130</v>
      </c>
      <c r="C351">
        <v>0.24154006</v>
      </c>
      <c r="K351" t="s">
        <v>52</v>
      </c>
      <c r="L351" s="10">
        <v>42079</v>
      </c>
      <c r="M351">
        <v>0.94723880000000005</v>
      </c>
    </row>
    <row r="352" spans="1:13" x14ac:dyDescent="0.25">
      <c r="A352" t="s">
        <v>45</v>
      </c>
      <c r="B352" s="10">
        <v>42131</v>
      </c>
      <c r="C352">
        <v>0.24109166000000001</v>
      </c>
      <c r="K352" t="s">
        <v>52</v>
      </c>
      <c r="L352" s="10">
        <v>42125</v>
      </c>
      <c r="M352">
        <v>0.89166294999999995</v>
      </c>
    </row>
    <row r="353" spans="1:13" x14ac:dyDescent="0.25">
      <c r="A353" t="s">
        <v>45</v>
      </c>
      <c r="B353" s="10">
        <v>42132</v>
      </c>
      <c r="C353">
        <v>0.24284517</v>
      </c>
      <c r="K353" t="s">
        <v>52</v>
      </c>
      <c r="L353" s="10">
        <v>42130</v>
      </c>
      <c r="M353">
        <v>0.89047195000000001</v>
      </c>
    </row>
    <row r="354" spans="1:13" x14ac:dyDescent="0.25">
      <c r="A354" t="s">
        <v>45</v>
      </c>
      <c r="B354" s="10">
        <v>42133</v>
      </c>
      <c r="C354">
        <v>0.24284517</v>
      </c>
      <c r="K354" t="s">
        <v>52</v>
      </c>
      <c r="L354" s="10">
        <v>42093</v>
      </c>
      <c r="M354">
        <v>0.92208391000000001</v>
      </c>
    </row>
    <row r="355" spans="1:13" x14ac:dyDescent="0.25">
      <c r="A355" t="s">
        <v>45</v>
      </c>
      <c r="B355" s="10">
        <v>42134</v>
      </c>
      <c r="C355">
        <v>0.24284517</v>
      </c>
      <c r="K355" t="s">
        <v>52</v>
      </c>
      <c r="L355" s="10">
        <v>42107</v>
      </c>
      <c r="M355">
        <v>0.94768764000000005</v>
      </c>
    </row>
    <row r="356" spans="1:13" x14ac:dyDescent="0.25">
      <c r="A356" t="s">
        <v>45</v>
      </c>
      <c r="B356" s="10">
        <v>42135</v>
      </c>
      <c r="C356">
        <v>0.24416149000000001</v>
      </c>
      <c r="K356" t="s">
        <v>52</v>
      </c>
      <c r="L356" s="10">
        <v>42105</v>
      </c>
      <c r="M356">
        <v>0.94607379000000003</v>
      </c>
    </row>
    <row r="357" spans="1:13" x14ac:dyDescent="0.25">
      <c r="A357" t="s">
        <v>45</v>
      </c>
      <c r="B357" s="10">
        <v>42136</v>
      </c>
      <c r="C357">
        <v>0.24240074</v>
      </c>
      <c r="K357" t="s">
        <v>52</v>
      </c>
      <c r="L357" s="10">
        <v>41996</v>
      </c>
      <c r="M357">
        <v>0.81879964000000005</v>
      </c>
    </row>
    <row r="358" spans="1:13" x14ac:dyDescent="0.25">
      <c r="A358" t="s">
        <v>45</v>
      </c>
      <c r="B358" s="10">
        <v>42137</v>
      </c>
      <c r="C358">
        <v>0.24061308000000001</v>
      </c>
      <c r="K358" t="s">
        <v>52</v>
      </c>
      <c r="L358" s="10">
        <v>42182</v>
      </c>
      <c r="M358">
        <v>0.89269772999999997</v>
      </c>
    </row>
    <row r="359" spans="1:13" x14ac:dyDescent="0.25">
      <c r="A359" t="s">
        <v>45</v>
      </c>
      <c r="B359" s="10">
        <v>42138</v>
      </c>
      <c r="C359">
        <v>0.23837050000000001</v>
      </c>
      <c r="K359" t="s">
        <v>52</v>
      </c>
      <c r="L359" s="10">
        <v>41991</v>
      </c>
      <c r="M359">
        <v>0.81400081000000002</v>
      </c>
    </row>
    <row r="360" spans="1:13" x14ac:dyDescent="0.25">
      <c r="A360" t="s">
        <v>45</v>
      </c>
      <c r="B360" s="10">
        <v>42139</v>
      </c>
      <c r="C360">
        <v>0.24022004</v>
      </c>
      <c r="K360" t="s">
        <v>52</v>
      </c>
      <c r="L360" s="10">
        <v>42034</v>
      </c>
      <c r="M360">
        <v>0.88456435</v>
      </c>
    </row>
    <row r="361" spans="1:13" x14ac:dyDescent="0.25">
      <c r="A361" t="s">
        <v>45</v>
      </c>
      <c r="B361" s="10">
        <v>42140</v>
      </c>
      <c r="C361">
        <v>0.24022004</v>
      </c>
      <c r="K361" t="s">
        <v>52</v>
      </c>
      <c r="L361" s="10">
        <v>41975</v>
      </c>
      <c r="M361">
        <v>0.80489374999999996</v>
      </c>
    </row>
    <row r="362" spans="1:13" x14ac:dyDescent="0.25">
      <c r="A362" t="s">
        <v>45</v>
      </c>
      <c r="B362" s="10">
        <v>42141</v>
      </c>
      <c r="C362">
        <v>0.24022004</v>
      </c>
      <c r="K362" t="s">
        <v>52</v>
      </c>
      <c r="L362" s="10">
        <v>42072</v>
      </c>
      <c r="M362">
        <v>0.92081031000000002</v>
      </c>
    </row>
    <row r="363" spans="1:13" x14ac:dyDescent="0.25">
      <c r="A363" t="s">
        <v>45</v>
      </c>
      <c r="B363" s="10">
        <v>42142</v>
      </c>
      <c r="C363">
        <v>0.2388516</v>
      </c>
      <c r="K363" t="s">
        <v>52</v>
      </c>
      <c r="L363" s="10">
        <v>42070</v>
      </c>
      <c r="M363">
        <v>0.91215908000000001</v>
      </c>
    </row>
    <row r="364" spans="1:13" x14ac:dyDescent="0.25">
      <c r="A364" t="s">
        <v>45</v>
      </c>
      <c r="B364" s="10">
        <v>42143</v>
      </c>
      <c r="C364">
        <v>0.24416446999999999</v>
      </c>
      <c r="K364" t="s">
        <v>52</v>
      </c>
      <c r="L364" s="10">
        <v>42097</v>
      </c>
      <c r="M364">
        <v>0.92336103000000003</v>
      </c>
    </row>
    <row r="365" spans="1:13" x14ac:dyDescent="0.25">
      <c r="A365" t="s">
        <v>45</v>
      </c>
      <c r="B365" s="10">
        <v>42144</v>
      </c>
      <c r="C365">
        <v>0.24446888999999999</v>
      </c>
      <c r="K365" t="s">
        <v>52</v>
      </c>
      <c r="L365" s="10">
        <v>42062</v>
      </c>
      <c r="M365">
        <v>0.88967971999999995</v>
      </c>
    </row>
    <row r="366" spans="1:13" x14ac:dyDescent="0.25">
      <c r="A366" t="s">
        <v>45</v>
      </c>
      <c r="B366" s="10">
        <v>42145</v>
      </c>
      <c r="C366">
        <v>0.24469022000000001</v>
      </c>
      <c r="K366" t="s">
        <v>52</v>
      </c>
      <c r="L366" s="10">
        <v>42066</v>
      </c>
      <c r="M366">
        <v>0.89541546999999999</v>
      </c>
    </row>
    <row r="367" spans="1:13" x14ac:dyDescent="0.25">
      <c r="A367" t="s">
        <v>45</v>
      </c>
      <c r="B367" s="10">
        <v>42146</v>
      </c>
      <c r="C367">
        <v>0.24541684</v>
      </c>
      <c r="K367" t="s">
        <v>52</v>
      </c>
      <c r="L367" s="10">
        <v>42071</v>
      </c>
      <c r="M367">
        <v>0.91215908000000001</v>
      </c>
    </row>
    <row r="368" spans="1:13" x14ac:dyDescent="0.25">
      <c r="A368" t="s">
        <v>45</v>
      </c>
      <c r="B368" s="10">
        <v>42147</v>
      </c>
      <c r="C368">
        <v>0.24541684</v>
      </c>
      <c r="K368" t="s">
        <v>52</v>
      </c>
      <c r="L368" s="10">
        <v>42106</v>
      </c>
      <c r="M368">
        <v>0.94607379000000003</v>
      </c>
    </row>
    <row r="369" spans="1:13" x14ac:dyDescent="0.25">
      <c r="A369" t="s">
        <v>45</v>
      </c>
      <c r="B369" s="10">
        <v>42148</v>
      </c>
      <c r="C369">
        <v>0.24541684</v>
      </c>
      <c r="K369" t="s">
        <v>52</v>
      </c>
      <c r="L369" s="10">
        <v>42109</v>
      </c>
      <c r="M369">
        <v>0.94526893000000001</v>
      </c>
    </row>
    <row r="370" spans="1:13" x14ac:dyDescent="0.25">
      <c r="A370" t="s">
        <v>45</v>
      </c>
      <c r="B370" s="10">
        <v>42149</v>
      </c>
      <c r="C370">
        <v>0.24775164999999999</v>
      </c>
      <c r="K370" t="s">
        <v>52</v>
      </c>
      <c r="L370" s="10">
        <v>42119</v>
      </c>
      <c r="M370">
        <v>0.92387288000000001</v>
      </c>
    </row>
    <row r="371" spans="1:13" x14ac:dyDescent="0.25">
      <c r="A371" t="s">
        <v>45</v>
      </c>
      <c r="B371" s="10">
        <v>42150</v>
      </c>
      <c r="C371">
        <v>0.24948544</v>
      </c>
      <c r="K371" t="s">
        <v>52</v>
      </c>
      <c r="L371" s="10">
        <v>42120</v>
      </c>
      <c r="M371">
        <v>0.92387288000000001</v>
      </c>
    </row>
    <row r="372" spans="1:13" x14ac:dyDescent="0.25">
      <c r="A372" t="s">
        <v>45</v>
      </c>
      <c r="B372" s="10">
        <v>42151</v>
      </c>
      <c r="C372">
        <v>0.25136364999999999</v>
      </c>
      <c r="K372" t="s">
        <v>52</v>
      </c>
      <c r="L372" s="10">
        <v>42088</v>
      </c>
      <c r="M372">
        <v>0.91033227000000005</v>
      </c>
    </row>
    <row r="373" spans="1:13" x14ac:dyDescent="0.25">
      <c r="A373" t="s">
        <v>45</v>
      </c>
      <c r="B373" s="10">
        <v>42152</v>
      </c>
      <c r="C373">
        <v>0.24994375999999999</v>
      </c>
      <c r="K373" t="s">
        <v>52</v>
      </c>
      <c r="L373" s="10">
        <v>42096</v>
      </c>
      <c r="M373">
        <v>0.92336103000000003</v>
      </c>
    </row>
    <row r="374" spans="1:13" x14ac:dyDescent="0.25">
      <c r="A374" t="s">
        <v>45</v>
      </c>
      <c r="B374" s="10">
        <v>42153</v>
      </c>
      <c r="C374">
        <v>0.24814818999999999</v>
      </c>
      <c r="K374" t="s">
        <v>52</v>
      </c>
      <c r="L374" s="10">
        <v>42087</v>
      </c>
      <c r="M374">
        <v>0.91324201000000005</v>
      </c>
    </row>
    <row r="375" spans="1:13" x14ac:dyDescent="0.25">
      <c r="A375" t="s">
        <v>45</v>
      </c>
      <c r="B375" s="10">
        <v>42154</v>
      </c>
      <c r="C375">
        <v>0.24814818999999999</v>
      </c>
      <c r="K375" t="s">
        <v>52</v>
      </c>
      <c r="L375" s="10">
        <v>42181</v>
      </c>
      <c r="M375">
        <v>0.89269772999999997</v>
      </c>
    </row>
    <row r="376" spans="1:13" x14ac:dyDescent="0.25">
      <c r="A376" t="s">
        <v>45</v>
      </c>
      <c r="B376" s="10">
        <v>42155</v>
      </c>
      <c r="C376">
        <v>0.24814818999999999</v>
      </c>
      <c r="K376" t="s">
        <v>52</v>
      </c>
      <c r="L376" s="10">
        <v>42162</v>
      </c>
      <c r="M376">
        <v>0.89142449999999995</v>
      </c>
    </row>
    <row r="377" spans="1:13" x14ac:dyDescent="0.25">
      <c r="A377" t="s">
        <v>45</v>
      </c>
      <c r="B377" s="10">
        <v>42156</v>
      </c>
      <c r="C377">
        <v>0.24855526999999999</v>
      </c>
      <c r="K377" t="s">
        <v>52</v>
      </c>
      <c r="L377" s="10">
        <v>42038</v>
      </c>
      <c r="M377">
        <v>0.87904360000000004</v>
      </c>
    </row>
    <row r="378" spans="1:13" x14ac:dyDescent="0.25">
      <c r="A378" t="s">
        <v>45</v>
      </c>
      <c r="B378" s="10">
        <v>42157</v>
      </c>
      <c r="C378">
        <v>0.24661521</v>
      </c>
      <c r="K378" t="s">
        <v>52</v>
      </c>
      <c r="L378" s="10">
        <v>42067</v>
      </c>
      <c r="M378">
        <v>0.89895720999999995</v>
      </c>
    </row>
    <row r="379" spans="1:13" x14ac:dyDescent="0.25">
      <c r="A379" t="s">
        <v>45</v>
      </c>
      <c r="B379" s="10">
        <v>42158</v>
      </c>
      <c r="C379">
        <v>0.24495395</v>
      </c>
      <c r="K379" t="s">
        <v>52</v>
      </c>
      <c r="L379" s="10">
        <v>41966</v>
      </c>
      <c r="M379">
        <v>0.80502335000000003</v>
      </c>
    </row>
    <row r="380" spans="1:13" x14ac:dyDescent="0.25">
      <c r="A380" t="s">
        <v>45</v>
      </c>
      <c r="B380" s="10">
        <v>42159</v>
      </c>
      <c r="C380">
        <v>0.24101612</v>
      </c>
      <c r="K380" t="s">
        <v>52</v>
      </c>
      <c r="L380" s="10">
        <v>41967</v>
      </c>
      <c r="M380">
        <v>0.80580176999999997</v>
      </c>
    </row>
    <row r="381" spans="1:13" x14ac:dyDescent="0.25">
      <c r="A381" t="s">
        <v>45</v>
      </c>
      <c r="B381" s="10">
        <v>42160</v>
      </c>
      <c r="C381">
        <v>0.24554941999999999</v>
      </c>
      <c r="K381" t="s">
        <v>52</v>
      </c>
      <c r="L381" s="10">
        <v>41993</v>
      </c>
      <c r="M381">
        <v>0.81439857000000004</v>
      </c>
    </row>
    <row r="382" spans="1:13" x14ac:dyDescent="0.25">
      <c r="A382" t="s">
        <v>45</v>
      </c>
      <c r="B382" s="10">
        <v>42161</v>
      </c>
      <c r="C382">
        <v>0.24554941999999999</v>
      </c>
      <c r="K382" t="s">
        <v>52</v>
      </c>
      <c r="L382" s="10">
        <v>42169</v>
      </c>
      <c r="M382">
        <v>0.89126559999999999</v>
      </c>
    </row>
    <row r="383" spans="1:13" x14ac:dyDescent="0.25">
      <c r="A383" t="s">
        <v>45</v>
      </c>
      <c r="B383" s="10">
        <v>42162</v>
      </c>
      <c r="C383">
        <v>0.24554941999999999</v>
      </c>
      <c r="K383" t="s">
        <v>52</v>
      </c>
      <c r="L383" s="10">
        <v>42076</v>
      </c>
      <c r="M383">
        <v>0.94589482000000003</v>
      </c>
    </row>
    <row r="384" spans="1:13" x14ac:dyDescent="0.25">
      <c r="A384" t="s">
        <v>45</v>
      </c>
      <c r="B384" s="10">
        <v>42163</v>
      </c>
      <c r="C384">
        <v>0.24329123999999999</v>
      </c>
      <c r="K384" t="s">
        <v>52</v>
      </c>
      <c r="L384" s="10">
        <v>42083</v>
      </c>
      <c r="M384">
        <v>0.92798811999999997</v>
      </c>
    </row>
    <row r="385" spans="1:13" x14ac:dyDescent="0.25">
      <c r="A385" t="s">
        <v>45</v>
      </c>
      <c r="B385" s="10">
        <v>42164</v>
      </c>
      <c r="C385">
        <v>0.24268310000000001</v>
      </c>
      <c r="K385" t="s">
        <v>52</v>
      </c>
      <c r="L385" s="10">
        <v>41994</v>
      </c>
      <c r="M385">
        <v>0.81439857000000004</v>
      </c>
    </row>
    <row r="386" spans="1:13" x14ac:dyDescent="0.25">
      <c r="A386" t="s">
        <v>45</v>
      </c>
      <c r="B386" s="10">
        <v>42165</v>
      </c>
      <c r="C386">
        <v>0.24110329</v>
      </c>
      <c r="K386" t="s">
        <v>52</v>
      </c>
      <c r="L386" s="10">
        <v>41995</v>
      </c>
      <c r="M386">
        <v>0.81572721999999998</v>
      </c>
    </row>
    <row r="387" spans="1:13" x14ac:dyDescent="0.25">
      <c r="A387" t="s">
        <v>45</v>
      </c>
      <c r="B387" s="10">
        <v>42166</v>
      </c>
      <c r="C387">
        <v>0.24192865999999999</v>
      </c>
      <c r="K387" t="s">
        <v>52</v>
      </c>
      <c r="L387" s="10">
        <v>42018</v>
      </c>
      <c r="M387">
        <v>0.84925689999999998</v>
      </c>
    </row>
    <row r="388" spans="1:13" x14ac:dyDescent="0.25">
      <c r="A388" t="s">
        <v>45</v>
      </c>
      <c r="B388" s="10">
        <v>42167</v>
      </c>
      <c r="C388">
        <v>0.24257419999999999</v>
      </c>
      <c r="K388" t="s">
        <v>52</v>
      </c>
      <c r="L388" s="10">
        <v>42170</v>
      </c>
      <c r="M388">
        <v>0.89142449999999995</v>
      </c>
    </row>
    <row r="389" spans="1:13" x14ac:dyDescent="0.25">
      <c r="A389" t="s">
        <v>45</v>
      </c>
      <c r="B389" s="10">
        <v>42168</v>
      </c>
      <c r="C389">
        <v>0.24257419999999999</v>
      </c>
      <c r="K389" t="s">
        <v>52</v>
      </c>
      <c r="L389" s="10">
        <v>42180</v>
      </c>
      <c r="M389">
        <v>0.89237907999999999</v>
      </c>
    </row>
    <row r="390" spans="1:13" x14ac:dyDescent="0.25">
      <c r="A390" t="s">
        <v>45</v>
      </c>
      <c r="B390" s="10">
        <v>42169</v>
      </c>
      <c r="C390">
        <v>0.24257419999999999</v>
      </c>
      <c r="K390" t="s">
        <v>52</v>
      </c>
      <c r="L390" s="10">
        <v>42112</v>
      </c>
      <c r="M390">
        <v>0.92472721000000002</v>
      </c>
    </row>
    <row r="391" spans="1:13" x14ac:dyDescent="0.25">
      <c r="A391" t="s">
        <v>45</v>
      </c>
      <c r="B391" s="10">
        <v>42170</v>
      </c>
      <c r="C391">
        <v>0.24238017000000001</v>
      </c>
      <c r="K391" t="s">
        <v>52</v>
      </c>
      <c r="L391" s="10">
        <v>42019</v>
      </c>
      <c r="M391">
        <v>0.85411683999999999</v>
      </c>
    </row>
    <row r="392" spans="1:13" x14ac:dyDescent="0.25">
      <c r="A392" t="s">
        <v>45</v>
      </c>
      <c r="B392" s="10">
        <v>42171</v>
      </c>
      <c r="C392">
        <v>0.24255360000000001</v>
      </c>
      <c r="K392" t="s">
        <v>52</v>
      </c>
      <c r="L392" s="10">
        <v>42031</v>
      </c>
      <c r="M392">
        <v>0.88448610999999999</v>
      </c>
    </row>
    <row r="393" spans="1:13" x14ac:dyDescent="0.25">
      <c r="A393" t="s">
        <v>45</v>
      </c>
      <c r="B393" s="10">
        <v>42172</v>
      </c>
      <c r="C393">
        <v>0.24147589999999999</v>
      </c>
      <c r="K393" t="s">
        <v>52</v>
      </c>
      <c r="L393" s="10">
        <v>42113</v>
      </c>
      <c r="M393">
        <v>0.92472721000000002</v>
      </c>
    </row>
    <row r="394" spans="1:13" x14ac:dyDescent="0.25">
      <c r="A394" t="s">
        <v>45</v>
      </c>
      <c r="B394" s="10">
        <v>42173</v>
      </c>
      <c r="C394">
        <v>0.23870336</v>
      </c>
      <c r="K394" t="s">
        <v>52</v>
      </c>
      <c r="L394" s="10">
        <v>42114</v>
      </c>
      <c r="M394">
        <v>0.93257484000000002</v>
      </c>
    </row>
    <row r="395" spans="1:13" x14ac:dyDescent="0.25">
      <c r="A395" t="s">
        <v>45</v>
      </c>
      <c r="B395" s="10">
        <v>42174</v>
      </c>
      <c r="C395">
        <v>0.24060729</v>
      </c>
      <c r="K395" t="s">
        <v>52</v>
      </c>
      <c r="L395" s="10">
        <v>42039</v>
      </c>
      <c r="M395">
        <v>0.87366765999999996</v>
      </c>
    </row>
    <row r="396" spans="1:13" x14ac:dyDescent="0.25">
      <c r="A396" t="s">
        <v>45</v>
      </c>
      <c r="B396" s="10">
        <v>42175</v>
      </c>
      <c r="C396">
        <v>0.24060729</v>
      </c>
      <c r="K396" t="s">
        <v>52</v>
      </c>
      <c r="L396" s="10">
        <v>42047</v>
      </c>
      <c r="M396">
        <v>0.88276836000000003</v>
      </c>
    </row>
    <row r="397" spans="1:13" x14ac:dyDescent="0.25">
      <c r="A397" t="s">
        <v>45</v>
      </c>
      <c r="B397" s="10">
        <v>42176</v>
      </c>
      <c r="C397">
        <v>0.24060729</v>
      </c>
      <c r="K397" t="s">
        <v>52</v>
      </c>
      <c r="L397" s="10">
        <v>42065</v>
      </c>
      <c r="M397">
        <v>0.89070990000000005</v>
      </c>
    </row>
    <row r="398" spans="1:13" x14ac:dyDescent="0.25">
      <c r="A398" t="s">
        <v>45</v>
      </c>
      <c r="B398" s="10">
        <v>42177</v>
      </c>
      <c r="C398">
        <v>0.23973342</v>
      </c>
      <c r="K398" t="s">
        <v>52</v>
      </c>
      <c r="L398" s="10">
        <v>42075</v>
      </c>
      <c r="M398">
        <v>0.94224065000000001</v>
      </c>
    </row>
    <row r="399" spans="1:13" x14ac:dyDescent="0.25">
      <c r="A399" t="s">
        <v>45</v>
      </c>
      <c r="B399" s="10">
        <v>42178</v>
      </c>
      <c r="C399">
        <v>0.24379244</v>
      </c>
      <c r="K399" t="s">
        <v>52</v>
      </c>
      <c r="L399" s="10">
        <v>42128</v>
      </c>
      <c r="M399">
        <v>0.89670013999999998</v>
      </c>
    </row>
    <row r="400" spans="1:13" x14ac:dyDescent="0.25">
      <c r="A400" t="s">
        <v>45</v>
      </c>
      <c r="B400" s="10">
        <v>42179</v>
      </c>
      <c r="C400">
        <v>0.24334749</v>
      </c>
      <c r="K400" t="s">
        <v>52</v>
      </c>
      <c r="L400" s="10">
        <v>42126</v>
      </c>
      <c r="M400">
        <v>0.89166294999999995</v>
      </c>
    </row>
    <row r="401" spans="1:13" x14ac:dyDescent="0.25">
      <c r="A401" t="s">
        <v>45</v>
      </c>
      <c r="B401" s="10">
        <v>42180</v>
      </c>
      <c r="C401">
        <v>0.24299860000000001</v>
      </c>
      <c r="K401" t="s">
        <v>52</v>
      </c>
      <c r="L401" s="10">
        <v>42127</v>
      </c>
      <c r="M401">
        <v>0.89166294999999995</v>
      </c>
    </row>
    <row r="402" spans="1:13" x14ac:dyDescent="0.25">
      <c r="A402" t="s">
        <v>45</v>
      </c>
      <c r="B402" s="10">
        <v>42181</v>
      </c>
      <c r="C402">
        <v>0.24305471000000001</v>
      </c>
      <c r="K402" t="s">
        <v>52</v>
      </c>
      <c r="L402" s="10">
        <v>42131</v>
      </c>
      <c r="M402">
        <v>0.88456435</v>
      </c>
    </row>
    <row r="403" spans="1:13" x14ac:dyDescent="0.25">
      <c r="A403" t="s">
        <v>45</v>
      </c>
      <c r="B403" s="10">
        <v>42182</v>
      </c>
      <c r="C403">
        <v>0.24305471000000001</v>
      </c>
      <c r="K403" t="s">
        <v>52</v>
      </c>
      <c r="L403" s="10">
        <v>42135</v>
      </c>
      <c r="M403">
        <v>0.89750494000000003</v>
      </c>
    </row>
    <row r="404" spans="1:13" x14ac:dyDescent="0.25">
      <c r="A404" t="s">
        <v>45</v>
      </c>
      <c r="B404" s="10">
        <v>42183</v>
      </c>
      <c r="C404">
        <v>0.24305471000000001</v>
      </c>
      <c r="K404" t="s">
        <v>52</v>
      </c>
      <c r="L404" s="10">
        <v>42133</v>
      </c>
      <c r="M404">
        <v>0.89118617</v>
      </c>
    </row>
    <row r="405" spans="1:13" x14ac:dyDescent="0.25">
      <c r="A405" t="s">
        <v>45</v>
      </c>
      <c r="B405" s="10">
        <v>42184</v>
      </c>
      <c r="C405">
        <v>0.244834</v>
      </c>
      <c r="K405" t="s">
        <v>52</v>
      </c>
      <c r="L405" s="10">
        <v>42026</v>
      </c>
      <c r="M405">
        <v>0.86073334000000001</v>
      </c>
    </row>
    <row r="406" spans="1:13" x14ac:dyDescent="0.25">
      <c r="A406" t="s">
        <v>45</v>
      </c>
      <c r="B406" s="10">
        <v>42185</v>
      </c>
      <c r="C406">
        <v>0.2430813</v>
      </c>
      <c r="K406" t="s">
        <v>52</v>
      </c>
      <c r="L406" s="10">
        <v>42139</v>
      </c>
      <c r="M406">
        <v>0.88276836000000003</v>
      </c>
    </row>
    <row r="407" spans="1:13" x14ac:dyDescent="0.25">
      <c r="A407" t="s">
        <v>45</v>
      </c>
      <c r="B407" s="10">
        <v>42186</v>
      </c>
      <c r="C407">
        <v>0.24538372</v>
      </c>
      <c r="K407" t="s">
        <v>52</v>
      </c>
      <c r="L407" s="10">
        <v>42134</v>
      </c>
      <c r="M407">
        <v>0.89118617</v>
      </c>
    </row>
    <row r="408" spans="1:13" x14ac:dyDescent="0.25">
      <c r="A408" t="s">
        <v>45</v>
      </c>
      <c r="B408" s="10">
        <v>42187</v>
      </c>
      <c r="C408">
        <v>0.24570929999999999</v>
      </c>
      <c r="K408" t="s">
        <v>52</v>
      </c>
      <c r="L408" s="10">
        <v>42152</v>
      </c>
      <c r="M408">
        <v>0.91776798999999998</v>
      </c>
    </row>
    <row r="409" spans="1:13" x14ac:dyDescent="0.25">
      <c r="A409" t="s">
        <v>45</v>
      </c>
      <c r="B409" s="10">
        <v>42188</v>
      </c>
      <c r="C409">
        <v>0.24561575999999999</v>
      </c>
      <c r="K409" t="s">
        <v>52</v>
      </c>
      <c r="L409" s="10">
        <v>42095</v>
      </c>
      <c r="M409">
        <v>0.92980008999999997</v>
      </c>
    </row>
    <row r="410" spans="1:13" x14ac:dyDescent="0.25">
      <c r="A410" t="s">
        <v>45</v>
      </c>
      <c r="B410" s="10">
        <v>42189</v>
      </c>
      <c r="C410">
        <v>0.24561575999999999</v>
      </c>
      <c r="K410" t="s">
        <v>52</v>
      </c>
      <c r="L410" s="10">
        <v>42101</v>
      </c>
      <c r="M410">
        <v>0.92191389000000001</v>
      </c>
    </row>
    <row r="411" spans="1:13" x14ac:dyDescent="0.25">
      <c r="A411" t="s">
        <v>45</v>
      </c>
      <c r="B411" s="10">
        <v>42190</v>
      </c>
      <c r="C411">
        <v>0.24561575999999999</v>
      </c>
      <c r="K411" t="s">
        <v>52</v>
      </c>
      <c r="L411" s="10">
        <v>42013</v>
      </c>
      <c r="M411">
        <v>0.84652501000000002</v>
      </c>
    </row>
    <row r="412" spans="1:13" x14ac:dyDescent="0.25">
      <c r="A412" t="s">
        <v>45</v>
      </c>
      <c r="B412" s="10">
        <v>42191</v>
      </c>
      <c r="C412">
        <v>0.24695321000000001</v>
      </c>
      <c r="K412" t="s">
        <v>52</v>
      </c>
      <c r="L412" s="10">
        <v>41977</v>
      </c>
      <c r="M412">
        <v>0.8122817</v>
      </c>
    </row>
    <row r="413" spans="1:13" x14ac:dyDescent="0.25">
      <c r="A413" t="s">
        <v>45</v>
      </c>
      <c r="B413" s="10">
        <v>42192</v>
      </c>
      <c r="C413">
        <v>0.24928642000000001</v>
      </c>
      <c r="K413" t="s">
        <v>52</v>
      </c>
      <c r="L413" s="10">
        <v>42052</v>
      </c>
      <c r="M413">
        <v>0.87604029999999999</v>
      </c>
    </row>
    <row r="414" spans="1:13" x14ac:dyDescent="0.25">
      <c r="A414" t="s">
        <v>45</v>
      </c>
      <c r="B414" s="10">
        <v>42193</v>
      </c>
      <c r="C414">
        <v>0.24670647000000001</v>
      </c>
      <c r="K414" t="s">
        <v>52</v>
      </c>
      <c r="L414" s="10">
        <v>41964</v>
      </c>
      <c r="M414">
        <v>0.80502335000000003</v>
      </c>
    </row>
    <row r="415" spans="1:13" x14ac:dyDescent="0.25">
      <c r="A415" t="s">
        <v>45</v>
      </c>
      <c r="B415" s="10">
        <v>42194</v>
      </c>
      <c r="C415">
        <v>0.24679475000000001</v>
      </c>
      <c r="K415" t="s">
        <v>52</v>
      </c>
      <c r="L415" s="10">
        <v>42028</v>
      </c>
      <c r="M415">
        <v>0.89301660999999999</v>
      </c>
    </row>
    <row r="416" spans="1:13" x14ac:dyDescent="0.25">
      <c r="A416" t="s">
        <v>45</v>
      </c>
      <c r="B416" s="10">
        <v>42195</v>
      </c>
      <c r="C416">
        <v>0.24346302</v>
      </c>
      <c r="K416" t="s">
        <v>52</v>
      </c>
      <c r="L416" s="10">
        <v>42186</v>
      </c>
      <c r="M416">
        <v>0.9009009</v>
      </c>
    </row>
    <row r="417" spans="1:13" x14ac:dyDescent="0.25">
      <c r="A417" t="s">
        <v>45</v>
      </c>
      <c r="B417" s="10">
        <v>42196</v>
      </c>
      <c r="C417">
        <v>0.24346302</v>
      </c>
      <c r="K417" t="s">
        <v>52</v>
      </c>
      <c r="L417" s="10">
        <v>42195</v>
      </c>
      <c r="M417">
        <v>0.89405453999999995</v>
      </c>
    </row>
    <row r="418" spans="1:13" x14ac:dyDescent="0.25">
      <c r="A418" t="s">
        <v>45</v>
      </c>
      <c r="B418" s="10">
        <v>42197</v>
      </c>
      <c r="C418">
        <v>0.24346302</v>
      </c>
      <c r="K418" t="s">
        <v>52</v>
      </c>
      <c r="L418" s="10">
        <v>42207</v>
      </c>
      <c r="M418">
        <v>0.91726289000000005</v>
      </c>
    </row>
    <row r="419" spans="1:13" x14ac:dyDescent="0.25">
      <c r="A419" t="s">
        <v>45</v>
      </c>
      <c r="B419" s="10">
        <v>42198</v>
      </c>
      <c r="C419">
        <v>0.24625083</v>
      </c>
      <c r="K419" t="s">
        <v>52</v>
      </c>
      <c r="L419" s="10">
        <v>42151</v>
      </c>
      <c r="M419">
        <v>0.92055602000000003</v>
      </c>
    </row>
    <row r="420" spans="1:13" x14ac:dyDescent="0.25">
      <c r="A420" t="s">
        <v>45</v>
      </c>
      <c r="B420" s="10">
        <v>42199</v>
      </c>
      <c r="C420">
        <v>0.24599338000000001</v>
      </c>
      <c r="K420" t="s">
        <v>52</v>
      </c>
      <c r="L420" s="10">
        <v>42158</v>
      </c>
      <c r="M420">
        <v>0.89814981000000005</v>
      </c>
    </row>
    <row r="421" spans="1:13" x14ac:dyDescent="0.25">
      <c r="A421" t="s">
        <v>45</v>
      </c>
      <c r="B421" s="10">
        <v>42200</v>
      </c>
      <c r="C421">
        <v>0.24804356</v>
      </c>
      <c r="K421" t="s">
        <v>52</v>
      </c>
      <c r="L421" s="10">
        <v>42030</v>
      </c>
      <c r="M421">
        <v>0.88936322000000001</v>
      </c>
    </row>
    <row r="422" spans="1:13" x14ac:dyDescent="0.25">
      <c r="A422" t="s">
        <v>45</v>
      </c>
      <c r="B422" s="10">
        <v>42201</v>
      </c>
      <c r="C422">
        <v>0.25011254999999999</v>
      </c>
      <c r="K422" t="s">
        <v>52</v>
      </c>
      <c r="L422" s="10">
        <v>42029</v>
      </c>
      <c r="M422">
        <v>0.89301660999999999</v>
      </c>
    </row>
    <row r="423" spans="1:13" x14ac:dyDescent="0.25">
      <c r="A423" t="s">
        <v>45</v>
      </c>
      <c r="B423" s="10">
        <v>42202</v>
      </c>
      <c r="C423">
        <v>0.250614</v>
      </c>
      <c r="K423" t="s">
        <v>52</v>
      </c>
      <c r="L423" s="10">
        <v>42168</v>
      </c>
      <c r="M423">
        <v>0.89126559999999999</v>
      </c>
    </row>
    <row r="424" spans="1:13" x14ac:dyDescent="0.25">
      <c r="A424" t="s">
        <v>45</v>
      </c>
      <c r="B424" s="10">
        <v>42203</v>
      </c>
      <c r="C424">
        <v>0.250614</v>
      </c>
      <c r="K424" t="s">
        <v>52</v>
      </c>
      <c r="L424" s="10">
        <v>41984</v>
      </c>
      <c r="M424">
        <v>0.80463470000000004</v>
      </c>
    </row>
    <row r="425" spans="1:13" x14ac:dyDescent="0.25">
      <c r="A425" t="s">
        <v>45</v>
      </c>
      <c r="B425" s="10">
        <v>42204</v>
      </c>
      <c r="C425">
        <v>0.250614</v>
      </c>
      <c r="K425" t="s">
        <v>52</v>
      </c>
      <c r="L425" s="10">
        <v>42045</v>
      </c>
      <c r="M425">
        <v>0.88519075999999997</v>
      </c>
    </row>
    <row r="426" spans="1:13" x14ac:dyDescent="0.25">
      <c r="A426" t="s">
        <v>45</v>
      </c>
      <c r="B426" s="10">
        <v>42205</v>
      </c>
      <c r="C426">
        <v>0.25105443</v>
      </c>
      <c r="K426" t="s">
        <v>52</v>
      </c>
      <c r="L426" s="10">
        <v>42165</v>
      </c>
      <c r="M426">
        <v>0.88660342000000003</v>
      </c>
    </row>
    <row r="427" spans="1:13" x14ac:dyDescent="0.25">
      <c r="A427" t="s">
        <v>45</v>
      </c>
      <c r="B427" s="10">
        <v>42206</v>
      </c>
      <c r="C427">
        <v>0.25064541000000001</v>
      </c>
      <c r="K427" t="s">
        <v>52</v>
      </c>
      <c r="L427" s="10">
        <v>42192</v>
      </c>
      <c r="M427">
        <v>0.91482938000000003</v>
      </c>
    </row>
    <row r="428" spans="1:13" x14ac:dyDescent="0.25">
      <c r="A428" t="s">
        <v>45</v>
      </c>
      <c r="B428" s="10">
        <v>42207</v>
      </c>
      <c r="C428">
        <v>0.24982512000000001</v>
      </c>
      <c r="K428" t="s">
        <v>52</v>
      </c>
      <c r="L428" s="10">
        <v>42082</v>
      </c>
      <c r="M428">
        <v>0.93659267999999996</v>
      </c>
    </row>
    <row r="429" spans="1:13" x14ac:dyDescent="0.25">
      <c r="A429" t="s">
        <v>45</v>
      </c>
      <c r="B429" s="10">
        <v>42208</v>
      </c>
      <c r="C429">
        <v>0.24798512</v>
      </c>
      <c r="K429" t="s">
        <v>52</v>
      </c>
      <c r="L429" s="10">
        <v>42154</v>
      </c>
      <c r="M429">
        <v>0.91157703000000001</v>
      </c>
    </row>
    <row r="430" spans="1:13" x14ac:dyDescent="0.25">
      <c r="A430" t="s">
        <v>45</v>
      </c>
      <c r="B430" s="10">
        <v>42209</v>
      </c>
      <c r="C430">
        <v>0.24875931000000001</v>
      </c>
      <c r="K430" t="s">
        <v>52</v>
      </c>
      <c r="L430" s="10">
        <v>42155</v>
      </c>
      <c r="M430">
        <v>0.91157703000000001</v>
      </c>
    </row>
    <row r="431" spans="1:13" x14ac:dyDescent="0.25">
      <c r="A431" t="s">
        <v>45</v>
      </c>
      <c r="B431" s="10">
        <v>42210</v>
      </c>
      <c r="C431">
        <v>0.24875931000000001</v>
      </c>
      <c r="K431" t="s">
        <v>52</v>
      </c>
      <c r="L431" s="10">
        <v>41983</v>
      </c>
      <c r="M431">
        <v>0.80697224000000001</v>
      </c>
    </row>
    <row r="432" spans="1:13" x14ac:dyDescent="0.25">
      <c r="A432" t="s">
        <v>45</v>
      </c>
      <c r="B432" s="10">
        <v>42211</v>
      </c>
      <c r="C432">
        <v>0.24875931000000001</v>
      </c>
      <c r="K432" t="s">
        <v>52</v>
      </c>
      <c r="L432" s="10">
        <v>42122</v>
      </c>
      <c r="M432">
        <v>0.91516427</v>
      </c>
    </row>
    <row r="433" spans="1:13" x14ac:dyDescent="0.25">
      <c r="A433" t="s">
        <v>45</v>
      </c>
      <c r="B433" s="10">
        <v>42212</v>
      </c>
      <c r="C433">
        <v>0.24581500000000001</v>
      </c>
      <c r="K433" t="s">
        <v>52</v>
      </c>
      <c r="L433" s="10">
        <v>42156</v>
      </c>
      <c r="M433">
        <v>0.91374268999999997</v>
      </c>
    </row>
    <row r="434" spans="1:13" x14ac:dyDescent="0.25">
      <c r="A434" t="s">
        <v>45</v>
      </c>
      <c r="B434" s="10">
        <v>42213</v>
      </c>
      <c r="C434">
        <v>0.24675212999999999</v>
      </c>
      <c r="K434" t="s">
        <v>52</v>
      </c>
      <c r="L434" s="10">
        <v>42163</v>
      </c>
      <c r="M434">
        <v>0.89589679</v>
      </c>
    </row>
    <row r="435" spans="1:13" x14ac:dyDescent="0.25">
      <c r="A435" t="s">
        <v>45</v>
      </c>
      <c r="B435" s="10">
        <v>42214</v>
      </c>
      <c r="C435">
        <v>0.24630542</v>
      </c>
      <c r="K435" t="s">
        <v>52</v>
      </c>
      <c r="L435" s="10">
        <v>42161</v>
      </c>
      <c r="M435">
        <v>0.89142449999999995</v>
      </c>
    </row>
    <row r="436" spans="1:13" x14ac:dyDescent="0.25">
      <c r="A436" t="s">
        <v>45</v>
      </c>
      <c r="B436" s="10">
        <v>42215</v>
      </c>
      <c r="C436">
        <v>0.24841635000000001</v>
      </c>
      <c r="K436" t="s">
        <v>52</v>
      </c>
      <c r="L436" s="10">
        <v>42046</v>
      </c>
      <c r="M436">
        <v>0.88386070000000005</v>
      </c>
    </row>
    <row r="437" spans="1:13" x14ac:dyDescent="0.25">
      <c r="A437" t="s">
        <v>45</v>
      </c>
      <c r="B437" s="10">
        <v>42216</v>
      </c>
      <c r="C437">
        <v>0.24583917</v>
      </c>
      <c r="K437" t="s">
        <v>52</v>
      </c>
      <c r="L437" s="10">
        <v>42104</v>
      </c>
      <c r="M437">
        <v>0.94607379000000003</v>
      </c>
    </row>
    <row r="438" spans="1:13" x14ac:dyDescent="0.25">
      <c r="A438" t="s">
        <v>45</v>
      </c>
      <c r="B438" s="10">
        <v>42217</v>
      </c>
      <c r="C438">
        <v>0.24583917</v>
      </c>
      <c r="K438" t="s">
        <v>52</v>
      </c>
      <c r="L438" s="10">
        <v>42063</v>
      </c>
      <c r="M438">
        <v>0.88967971999999995</v>
      </c>
    </row>
    <row r="439" spans="1:13" x14ac:dyDescent="0.25">
      <c r="A439" t="s">
        <v>45</v>
      </c>
      <c r="B439" s="10">
        <v>42218</v>
      </c>
      <c r="C439">
        <v>0.24583917</v>
      </c>
      <c r="K439" t="s">
        <v>52</v>
      </c>
      <c r="L439" s="10">
        <v>42064</v>
      </c>
      <c r="M439">
        <v>0.88967971999999995</v>
      </c>
    </row>
    <row r="440" spans="1:13" x14ac:dyDescent="0.25">
      <c r="A440" t="s">
        <v>45</v>
      </c>
      <c r="B440" s="10">
        <v>42219</v>
      </c>
      <c r="C440">
        <v>0.24870054</v>
      </c>
      <c r="K440" t="s">
        <v>52</v>
      </c>
      <c r="L440" s="10">
        <v>42017</v>
      </c>
      <c r="M440">
        <v>0.84875233000000005</v>
      </c>
    </row>
    <row r="441" spans="1:13" x14ac:dyDescent="0.25">
      <c r="A441" t="s">
        <v>45</v>
      </c>
      <c r="B441" s="10">
        <v>42220</v>
      </c>
      <c r="C441">
        <v>0.24819131</v>
      </c>
      <c r="K441" t="s">
        <v>52</v>
      </c>
      <c r="L441" s="10">
        <v>42136</v>
      </c>
      <c r="M441">
        <v>0.88975888000000003</v>
      </c>
    </row>
    <row r="442" spans="1:13" x14ac:dyDescent="0.25">
      <c r="A442" t="s">
        <v>45</v>
      </c>
      <c r="B442" s="10">
        <v>42221</v>
      </c>
      <c r="C442">
        <v>0.24981887999999999</v>
      </c>
      <c r="K442" t="s">
        <v>52</v>
      </c>
      <c r="L442" s="10">
        <v>42132</v>
      </c>
      <c r="M442">
        <v>0.89118617</v>
      </c>
    </row>
    <row r="443" spans="1:13" x14ac:dyDescent="0.25">
      <c r="A443" t="s">
        <v>45</v>
      </c>
      <c r="B443" s="10">
        <v>42222</v>
      </c>
      <c r="C443">
        <v>0.25000313000000002</v>
      </c>
      <c r="K443" t="s">
        <v>52</v>
      </c>
      <c r="L443" s="10">
        <v>42222</v>
      </c>
      <c r="M443">
        <v>0.91869544999999997</v>
      </c>
    </row>
    <row r="444" spans="1:13" x14ac:dyDescent="0.25">
      <c r="A444" t="s">
        <v>45</v>
      </c>
      <c r="B444" s="10">
        <v>42223</v>
      </c>
      <c r="C444">
        <v>0.25008128000000002</v>
      </c>
      <c r="K444" t="s">
        <v>52</v>
      </c>
      <c r="L444" s="10">
        <v>42179</v>
      </c>
      <c r="M444">
        <v>0.89182198999999995</v>
      </c>
    </row>
    <row r="445" spans="1:13" x14ac:dyDescent="0.25">
      <c r="A445" t="s">
        <v>45</v>
      </c>
      <c r="B445" s="10">
        <v>42224</v>
      </c>
      <c r="C445">
        <v>0.25008128000000002</v>
      </c>
      <c r="K445" t="s">
        <v>52</v>
      </c>
      <c r="L445" s="10">
        <v>41965</v>
      </c>
      <c r="M445">
        <v>0.80502335000000003</v>
      </c>
    </row>
    <row r="446" spans="1:13" x14ac:dyDescent="0.25">
      <c r="A446" t="s">
        <v>45</v>
      </c>
      <c r="B446" s="10">
        <v>42225</v>
      </c>
      <c r="C446">
        <v>0.25008128000000002</v>
      </c>
      <c r="K446" t="s">
        <v>52</v>
      </c>
      <c r="L446" s="10">
        <v>42060</v>
      </c>
      <c r="M446">
        <v>0.88136787999999999</v>
      </c>
    </row>
    <row r="447" spans="1:13" x14ac:dyDescent="0.25">
      <c r="A447" t="s">
        <v>45</v>
      </c>
      <c r="B447" s="10">
        <v>42226</v>
      </c>
      <c r="C447">
        <v>0.24865725</v>
      </c>
      <c r="K447" t="s">
        <v>52</v>
      </c>
      <c r="L447" s="10">
        <v>42061</v>
      </c>
      <c r="M447">
        <v>0.88362640000000003</v>
      </c>
    </row>
    <row r="448" spans="1:13" x14ac:dyDescent="0.25">
      <c r="K448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Performance Calculations</vt:lpstr>
      <vt:lpstr>Statistic Calculations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Gonzalez Cruz</dc:creator>
  <cp:lastModifiedBy>Bravo Sardina</cp:lastModifiedBy>
  <dcterms:created xsi:type="dcterms:W3CDTF">2013-04-10T10:05:13Z</dcterms:created>
  <dcterms:modified xsi:type="dcterms:W3CDTF">2019-12-24T00:06:15Z</dcterms:modified>
</cp:coreProperties>
</file>